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immyt-my.sharepoint.com/personal/e_koc_cimmyt_org/Documents/CIMMYT/IWWIP/IWWIP WEB SITE/2026/IN Reports for WEB/"/>
    </mc:Choice>
  </mc:AlternateContent>
  <xr:revisionPtr revIDLastSave="25" documentId="8_{3FFCC3D8-10D3-4295-9F0F-4C6C4FBA9119}" xr6:coauthVersionLast="47" xr6:coauthVersionMax="47" xr10:uidLastSave="{A13BA143-22A5-4CF1-AD72-749AAE7F9883}"/>
  <bookViews>
    <workbookView xWindow="-120" yWindow="-120" windowWidth="29040" windowHeight="15720" tabRatio="685" xr2:uid="{00000000-000D-0000-FFFF-FFFF00000000}"/>
  </bookViews>
  <sheets>
    <sheet name="content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GGE Biplot" sheetId="12" r:id="rId8"/>
    <sheet name="Table 7" sheetId="8" r:id="rId9"/>
    <sheet name="Table 8" sheetId="9" r:id="rId10"/>
    <sheet name="Table 9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" i="5" l="1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6" i="5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6" i="6"/>
  <c r="U36" i="6"/>
  <c r="S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8" i="6"/>
  <c r="V7" i="6"/>
  <c r="V6" i="6"/>
  <c r="AK36" i="7"/>
  <c r="AM35" i="7"/>
  <c r="AM34" i="7"/>
  <c r="AM33" i="7"/>
  <c r="AM32" i="7"/>
  <c r="AM31" i="7"/>
  <c r="AM30" i="7"/>
  <c r="AM29" i="7"/>
  <c r="AM28" i="7"/>
  <c r="AM27" i="7"/>
  <c r="AM26" i="7"/>
  <c r="AM25" i="7"/>
  <c r="AM24" i="7"/>
  <c r="AM23" i="7"/>
  <c r="AM22" i="7"/>
  <c r="AM21" i="7"/>
  <c r="AM20" i="7"/>
  <c r="AM19" i="7"/>
  <c r="AM18" i="7"/>
  <c r="AM17" i="7"/>
  <c r="AM16" i="7"/>
  <c r="AM15" i="7"/>
  <c r="AM14" i="7"/>
  <c r="AM13" i="7"/>
  <c r="AM12" i="7"/>
  <c r="AM11" i="7"/>
  <c r="AM10" i="7"/>
  <c r="AM8" i="7"/>
  <c r="AM7" i="7"/>
  <c r="AM6" i="7"/>
  <c r="R36" i="7" l="1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X3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AC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W36" i="5"/>
  <c r="AX35" i="5"/>
  <c r="AX34" i="5"/>
  <c r="AX33" i="5"/>
  <c r="AX32" i="5"/>
  <c r="AX31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M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U3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AA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K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Y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O3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K36" i="4"/>
  <c r="J3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6" i="4"/>
  <c r="AE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O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Q3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34" i="7"/>
  <c r="AR35" i="7"/>
  <c r="AR6" i="7"/>
  <c r="AS35" i="7"/>
  <c r="AS34" i="7"/>
  <c r="AS33" i="7"/>
  <c r="AS32" i="7"/>
  <c r="AS31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G36" i="4"/>
  <c r="AG36" i="6" l="1"/>
  <c r="AQ36" i="5"/>
  <c r="L3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6" i="7"/>
  <c r="O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S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U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E36" i="4" l="1"/>
  <c r="F36" i="4"/>
  <c r="Q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36" i="6"/>
  <c r="K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6" i="7"/>
  <c r="K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M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6" i="7"/>
  <c r="M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O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AE36" i="7"/>
  <c r="AA36" i="5"/>
  <c r="AB35" i="5"/>
  <c r="AB34" i="5"/>
  <c r="AB33" i="5"/>
  <c r="AB32" i="5"/>
  <c r="AB30" i="5"/>
  <c r="AB27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8" i="5"/>
  <c r="AB7" i="5"/>
  <c r="AB6" i="5"/>
  <c r="H36" i="4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6" i="7"/>
  <c r="Y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AI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W36" i="6"/>
  <c r="X34" i="6"/>
  <c r="X33" i="6"/>
  <c r="X30" i="6"/>
  <c r="X22" i="6"/>
  <c r="X14" i="6"/>
  <c r="X13" i="6"/>
  <c r="X9" i="6"/>
  <c r="X7" i="6"/>
  <c r="X6" i="6"/>
  <c r="AU36" i="5"/>
  <c r="AV34" i="5"/>
  <c r="AV33" i="5"/>
  <c r="AV30" i="5"/>
  <c r="AV22" i="5"/>
  <c r="AV14" i="5"/>
  <c r="AV13" i="5"/>
  <c r="AV9" i="5"/>
  <c r="AV7" i="5"/>
  <c r="AV6" i="5"/>
  <c r="AG36" i="5"/>
  <c r="AH34" i="5"/>
  <c r="AH33" i="5"/>
  <c r="AH30" i="5"/>
  <c r="AH22" i="5"/>
  <c r="AH14" i="5"/>
  <c r="AH13" i="5"/>
  <c r="AH9" i="5"/>
  <c r="AH7" i="5"/>
  <c r="AH6" i="5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6" i="7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E36" i="5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Q36" i="6"/>
  <c r="W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AC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I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6" i="7"/>
  <c r="AB36" i="7" l="1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C36" i="5" l="1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E36" i="6" l="1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AP35" i="7" l="1"/>
  <c r="AP34" i="7"/>
  <c r="AP33" i="7"/>
  <c r="AP32" i="7"/>
  <c r="AP31" i="7"/>
  <c r="AP30" i="7"/>
  <c r="AP29" i="7"/>
  <c r="AP28" i="7"/>
  <c r="AP27" i="7"/>
  <c r="AP26" i="7"/>
  <c r="AP25" i="7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C36" i="4"/>
  <c r="I36" i="7"/>
  <c r="I36" i="4" l="1"/>
  <c r="D36" i="4"/>
  <c r="G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L36" i="4" l="1"/>
  <c r="C36" i="7"/>
  <c r="F36" i="7"/>
  <c r="AT36" i="7"/>
  <c r="AH36" i="7" l="1"/>
  <c r="G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AN36" i="7"/>
  <c r="C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6" i="5"/>
  <c r="AH20" i="6" l="1"/>
  <c r="AH6" i="6"/>
  <c r="AH18" i="6"/>
  <c r="AH24" i="6"/>
  <c r="AH32" i="6"/>
  <c r="AH13" i="6"/>
  <c r="AH30" i="6"/>
  <c r="AH11" i="6"/>
  <c r="AH17" i="6"/>
  <c r="AH23" i="6"/>
  <c r="AH29" i="6"/>
  <c r="AH35" i="6"/>
  <c r="AH14" i="6"/>
  <c r="AH26" i="6"/>
  <c r="AH19" i="6"/>
  <c r="AH12" i="6"/>
  <c r="AH25" i="6"/>
  <c r="AH10" i="6"/>
  <c r="AH22" i="6"/>
  <c r="AH34" i="6"/>
  <c r="AH21" i="6"/>
  <c r="AH33" i="6"/>
  <c r="AH9" i="6"/>
  <c r="AH31" i="6"/>
  <c r="AH8" i="6"/>
  <c r="AH7" i="6"/>
  <c r="AH16" i="6"/>
  <c r="AH28" i="6"/>
  <c r="AH15" i="6"/>
  <c r="AH27" i="6"/>
  <c r="E36" i="5"/>
  <c r="AR33" i="5"/>
  <c r="AR29" i="5"/>
  <c r="AR25" i="5"/>
  <c r="AR21" i="5"/>
  <c r="AR19" i="5"/>
  <c r="AR18" i="5"/>
  <c r="AR17" i="5"/>
  <c r="AR15" i="5"/>
  <c r="AR14" i="5"/>
  <c r="AR13" i="5"/>
  <c r="AR11" i="5"/>
  <c r="AR10" i="5"/>
  <c r="AR7" i="5"/>
  <c r="AR9" i="5" l="1"/>
  <c r="AR8" i="5"/>
  <c r="AR16" i="5"/>
  <c r="AR26" i="5"/>
  <c r="AR30" i="5"/>
  <c r="AR34" i="5"/>
  <c r="AR22" i="5"/>
  <c r="AR23" i="5"/>
  <c r="AR27" i="5"/>
  <c r="AR31" i="5"/>
  <c r="AR35" i="5"/>
  <c r="AR12" i="5"/>
  <c r="AR6" i="5"/>
  <c r="AR20" i="5"/>
  <c r="AR24" i="5"/>
  <c r="AR28" i="5"/>
  <c r="AR32" i="5"/>
</calcChain>
</file>

<file path=xl/sharedStrings.xml><?xml version="1.0" encoding="utf-8"?>
<sst xmlns="http://schemas.openxmlformats.org/spreadsheetml/2006/main" count="1703" uniqueCount="490">
  <si>
    <t>No of entry</t>
  </si>
  <si>
    <t>No of sets distributed</t>
  </si>
  <si>
    <t>No of country</t>
  </si>
  <si>
    <t>No of cooperator</t>
  </si>
  <si>
    <t>Data return-coop. (%)</t>
  </si>
  <si>
    <t>CONTENTS OF REPORT</t>
  </si>
  <si>
    <r>
      <rPr>
        <b/>
        <sz val="9"/>
        <color indexed="8"/>
        <rFont val="Arial"/>
        <family val="2"/>
      </rPr>
      <t>TABLE 4.</t>
    </r>
    <r>
      <rPr>
        <sz val="9"/>
        <color indexed="8"/>
        <rFont val="Arial"/>
        <family val="2"/>
      </rPr>
      <t xml:space="preserve"> DAYS TO HEADING</t>
    </r>
  </si>
  <si>
    <r>
      <rPr>
        <b/>
        <sz val="9"/>
        <color indexed="8"/>
        <rFont val="Arial"/>
        <family val="2"/>
      </rPr>
      <t>TABLE 5.</t>
    </r>
    <r>
      <rPr>
        <sz val="9"/>
        <color indexed="8"/>
        <rFont val="Arial"/>
        <family val="2"/>
      </rPr>
      <t xml:space="preserve"> PLANT HEIGHT</t>
    </r>
  </si>
  <si>
    <r>
      <rPr>
        <b/>
        <sz val="9"/>
        <color indexed="8"/>
        <rFont val="Arial"/>
        <family val="2"/>
      </rPr>
      <t>TABLE 6.</t>
    </r>
    <r>
      <rPr>
        <sz val="9"/>
        <color indexed="8"/>
        <rFont val="Arial"/>
        <family val="2"/>
      </rPr>
      <t xml:space="preserve"> GRAIN YIELD</t>
    </r>
  </si>
  <si>
    <r>
      <rPr>
        <b/>
        <sz val="9"/>
        <color indexed="8"/>
        <rFont val="Arial"/>
        <family val="2"/>
      </rPr>
      <t>TABLE 2.</t>
    </r>
    <r>
      <rPr>
        <sz val="9"/>
        <color indexed="8"/>
        <rFont val="Arial"/>
        <family val="2"/>
      </rPr>
      <t xml:space="preserve"> PEDIGREE AND ORIGIN</t>
    </r>
  </si>
  <si>
    <r>
      <rPr>
        <b/>
        <sz val="9"/>
        <color indexed="8"/>
        <rFont val="Arial"/>
        <family val="2"/>
      </rPr>
      <t>TABLE 1</t>
    </r>
    <r>
      <rPr>
        <sz val="9"/>
        <color indexed="8"/>
        <rFont val="Arial"/>
        <family val="2"/>
      </rPr>
      <t>. LOCATIONS &amp; COLLABORATORS</t>
    </r>
  </si>
  <si>
    <r>
      <rPr>
        <b/>
        <sz val="9"/>
        <color indexed="8"/>
        <rFont val="Arial"/>
        <family val="2"/>
      </rPr>
      <t>TABLE 3.</t>
    </r>
    <r>
      <rPr>
        <sz val="9"/>
        <color indexed="8"/>
        <rFont val="Arial"/>
        <family val="2"/>
      </rPr>
      <t xml:space="preserve"> SELECTED LINES BY COLLABORATORS</t>
    </r>
  </si>
  <si>
    <r>
      <rPr>
        <b/>
        <sz val="9"/>
        <color indexed="8"/>
        <rFont val="Arial"/>
        <family val="2"/>
      </rPr>
      <t>TABLE 7.</t>
    </r>
    <r>
      <rPr>
        <sz val="9"/>
        <color rgb="FF000000"/>
        <rFont val="Arial"/>
        <family val="2"/>
      </rPr>
      <t xml:space="preserve"> DISEASE RESULTS</t>
    </r>
  </si>
  <si>
    <t>CODE</t>
  </si>
  <si>
    <t>COUNTRY</t>
  </si>
  <si>
    <t>STAE OR TOWN</t>
  </si>
  <si>
    <t>INSTITUTION</t>
  </si>
  <si>
    <t>COOPERATOR</t>
  </si>
  <si>
    <t>LATITUDE</t>
  </si>
  <si>
    <t>LONGITUDE</t>
  </si>
  <si>
    <t>MASL</t>
  </si>
  <si>
    <t>TABLE 1. LOCATIONS &amp; COLLABORATORS</t>
  </si>
  <si>
    <t>ACCNO</t>
  </si>
  <si>
    <t>CNAME</t>
  </si>
  <si>
    <t>CID</t>
  </si>
  <si>
    <t>SELHX</t>
  </si>
  <si>
    <t>OC</t>
  </si>
  <si>
    <t>LOCAL CHECK</t>
  </si>
  <si>
    <t>TCI</t>
  </si>
  <si>
    <t>TABLE 2. PEDIGREE AND ORIGIN</t>
  </si>
  <si>
    <t>Selection</t>
  </si>
  <si>
    <t>Total</t>
  </si>
  <si>
    <t xml:space="preserve"> </t>
  </si>
  <si>
    <t>TABLE 3. SELECTED LINES BY COLLABORATORS</t>
  </si>
  <si>
    <t xml:space="preserve">Days to Heading </t>
  </si>
  <si>
    <t>from January 1</t>
  </si>
  <si>
    <t>TABLE 4. DAYS TO HEADING</t>
  </si>
  <si>
    <t>Overall</t>
  </si>
  <si>
    <t>DH</t>
  </si>
  <si>
    <t>Rank</t>
  </si>
  <si>
    <t>Mean</t>
  </si>
  <si>
    <t>Plant Height (cm)</t>
  </si>
  <si>
    <t>TABLE 5. PLANT HEIGHT</t>
  </si>
  <si>
    <t>PH</t>
  </si>
  <si>
    <t>Yield kg/ha</t>
  </si>
  <si>
    <t>TABLE 6. GRAIN YIELD</t>
  </si>
  <si>
    <t>YLD</t>
  </si>
  <si>
    <t>%LC</t>
  </si>
  <si>
    <t>Yellow Rust</t>
  </si>
  <si>
    <t>Leaf Rust</t>
  </si>
  <si>
    <t>YR</t>
  </si>
  <si>
    <t>LR</t>
  </si>
  <si>
    <t>TABLE 7. DISEASE RESULTS</t>
  </si>
  <si>
    <t>REP2</t>
  </si>
  <si>
    <t>GEREK</t>
  </si>
  <si>
    <t>TANER</t>
  </si>
  <si>
    <t>Ankara</t>
  </si>
  <si>
    <t>Average</t>
  </si>
  <si>
    <t>gr/plot</t>
  </si>
  <si>
    <t>TUR05</t>
  </si>
  <si>
    <t>Ikizce Station (Haymana)-Central Field Crop Research Institute</t>
  </si>
  <si>
    <t>Selami Yazar, Burcu Turgay</t>
  </si>
  <si>
    <t>39°30'N</t>
  </si>
  <si>
    <t>32°30'E</t>
  </si>
  <si>
    <t>Eskisehir</t>
  </si>
  <si>
    <t>TUR13</t>
  </si>
  <si>
    <t>Konya</t>
  </si>
  <si>
    <t>kg/ha</t>
  </si>
  <si>
    <t>SONMEZ</t>
  </si>
  <si>
    <t>DRAGANA/4/CHAPIO/3/BORL95/2*EXCALIBUR//EXCALIBUR</t>
  </si>
  <si>
    <t>TCI131015</t>
  </si>
  <si>
    <t>US-UNL-TCI</t>
  </si>
  <si>
    <r>
      <rPr>
        <b/>
        <sz val="9"/>
        <color theme="1"/>
        <rFont val="Arial"/>
        <family val="2"/>
      </rPr>
      <t>TABLE 8.</t>
    </r>
    <r>
      <rPr>
        <sz val="9"/>
        <color theme="1"/>
        <rFont val="Arial"/>
        <family val="2"/>
      </rPr>
      <t xml:space="preserve"> QUALITY PARAMETERS</t>
    </r>
  </si>
  <si>
    <r>
      <rPr>
        <b/>
        <sz val="9"/>
        <color indexed="8"/>
        <rFont val="Arial"/>
        <family val="2"/>
      </rPr>
      <t>TABLE 9.</t>
    </r>
    <r>
      <rPr>
        <sz val="9"/>
        <color indexed="8"/>
        <rFont val="Arial"/>
        <family val="2"/>
      </rPr>
      <t xml:space="preserve"> OTHER OBSERVATIONS</t>
    </r>
  </si>
  <si>
    <t>TABLE 9. OTHER OBSERVATIONS</t>
  </si>
  <si>
    <t>TABLE 8. QUALITY PARAMETERS</t>
  </si>
  <si>
    <t>Test Weight (kg)</t>
  </si>
  <si>
    <t>SKC Hardness index</t>
  </si>
  <si>
    <t>Moisture&lt;12.5 good quality</t>
  </si>
  <si>
    <t>TW&gt; 77 kg good quality</t>
  </si>
  <si>
    <t>1000KW&gt;35 g  good quality</t>
  </si>
  <si>
    <t>Zln Sedim(ml)&gt; 36 good quality</t>
  </si>
  <si>
    <t>Protein(%) &gt;12.5 good quality</t>
  </si>
  <si>
    <t>SKC Hardness&gt;70 good quality</t>
  </si>
  <si>
    <t>W&gt;200 good quality</t>
  </si>
  <si>
    <t>AM&gt;20 good quality</t>
  </si>
  <si>
    <t>BEM&gt;50 good quality</t>
  </si>
  <si>
    <t>PEM&gt;33 good quality</t>
  </si>
  <si>
    <t>WA&gt;58 good quality</t>
  </si>
  <si>
    <t>AgreE&gt;1200 good quality</t>
  </si>
  <si>
    <t>Grain Color</t>
  </si>
  <si>
    <t>Transitional Zone Agricultural Research Institute-Toprak Su location</t>
  </si>
  <si>
    <t>5MR</t>
  </si>
  <si>
    <t>0</t>
  </si>
  <si>
    <t>UKR04</t>
  </si>
  <si>
    <t>Poltava region</t>
  </si>
  <si>
    <t>Ustymivka Experimental Station of Plant Production Institute named after V.Y.Yuryev of National Academy of Agrarion Sciences of Ukraine</t>
  </si>
  <si>
    <t>49˚18ʹ21ʺ N</t>
  </si>
  <si>
    <t>23˚ 13ʹ26ʺ E</t>
  </si>
  <si>
    <t>TKW</t>
  </si>
  <si>
    <t>TUR40</t>
  </si>
  <si>
    <t>TAREKS</t>
  </si>
  <si>
    <t>İbrahim Öztürk</t>
  </si>
  <si>
    <t>PRT01</t>
  </si>
  <si>
    <t>Elvas</t>
  </si>
  <si>
    <t>INIAV I.P. - NATIONAL PLANT BREEDING STATION</t>
  </si>
  <si>
    <t>BENVINDO MAÇÃS</t>
  </si>
  <si>
    <t>38°53'N</t>
  </si>
  <si>
    <t>7°08'W</t>
  </si>
  <si>
    <t>KAZ01</t>
  </si>
  <si>
    <t>Almaty</t>
  </si>
  <si>
    <t>Kazakh Research Institute of Agriculture and Plant Growing</t>
  </si>
  <si>
    <t>Yessimbekova M.A., Mukin K.B., Jiyenbayeva K.B</t>
  </si>
  <si>
    <t>48°N</t>
  </si>
  <si>
    <t>77°E</t>
  </si>
  <si>
    <t>20MR</t>
  </si>
  <si>
    <t>IND02</t>
  </si>
  <si>
    <t>Almora</t>
  </si>
  <si>
    <t>ICAR - VPKAS, Experimental farm, Hawalbagh, Almora</t>
  </si>
  <si>
    <t>29.6428° N</t>
  </si>
  <si>
    <t>79.6327° E</t>
  </si>
  <si>
    <t>TW</t>
  </si>
  <si>
    <t>HUN02: TW is low due to Pest infestation (Anisoplia spp.</t>
  </si>
  <si>
    <t>HUN02: * not enough seed for Test WT</t>
  </si>
  <si>
    <t>Lodging</t>
  </si>
  <si>
    <t>Protein</t>
  </si>
  <si>
    <r>
      <rPr>
        <b/>
        <sz val="9"/>
        <color indexed="8"/>
        <rFont val="Arial"/>
        <family val="2"/>
      </rPr>
      <t xml:space="preserve">26th IWWYT-SA: 26th International Winter Wheat Yield Trial for Semi-Arid Environments                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</t>
    </r>
  </si>
  <si>
    <t>26th IWWYT-SA</t>
  </si>
  <si>
    <t>26th IWWYT-SA (2024-2025)</t>
  </si>
  <si>
    <t>OK81306//ANB/BUC/3/[SAULESKU 43]/4/SHARK-1/QT9684</t>
  </si>
  <si>
    <t>TCI141196</t>
  </si>
  <si>
    <t>-0SE-0100TE-2DYR-0E-015E-0E</t>
  </si>
  <si>
    <t>23CAND-IWWYT-SA</t>
  </si>
  <si>
    <t>FRET2/TUKURU//FRET2/3/TAM107//ATAY/GALVEZ87</t>
  </si>
  <si>
    <t>TCI141008</t>
  </si>
  <si>
    <t>-0SE-0100TE-22YC-0YM-015E-0E</t>
  </si>
  <si>
    <t>VORONA/KAUZ//1D13.1/MLT/4/CHAPIO/3/BORL95/2*EXCALIBUR//EXCALIBUR</t>
  </si>
  <si>
    <t>TCI131062</t>
  </si>
  <si>
    <t>-0SE-0100TE-020DYR-1SEGH-7DE-0YM-015E-0E</t>
  </si>
  <si>
    <t>PAMUKOVA-97*3/3/88 ZHONG 257//CNO79/PRL/5/2*CUPRA-1/3/CROC1/AE.SQUARROSA(224)//2*OPATA/4/PANTHEON</t>
  </si>
  <si>
    <t>TCI122004</t>
  </si>
  <si>
    <t>-0SE-0100TE-7DYR-0E-1E-0E-015E-0E</t>
  </si>
  <si>
    <t>TAM200/KAUZ//SHARK-1/3/KRISTAL/4/SAULESKU #44/TR810200</t>
  </si>
  <si>
    <t>TCI141208</t>
  </si>
  <si>
    <t>-0SE-0100TE-4DYR-0E-015E-0E</t>
  </si>
  <si>
    <t>RSK/CA8055//CHAM6/4/NWT/3/TAST/SPRW//TAW12399.75/5/MV-18-2000</t>
  </si>
  <si>
    <t>TCI141268</t>
  </si>
  <si>
    <t>-0SE-0100TE-6DYR-0E-015E-0E</t>
  </si>
  <si>
    <t>OK09634/BURBOT-4</t>
  </si>
  <si>
    <t>TCI141303</t>
  </si>
  <si>
    <t>-0SE-0100TE-3DYR-0E-015E-0E</t>
  </si>
  <si>
    <t>HBK0935W-24/KS84W063-9-34-3-2//KARL 92/4/SHARK/F4105W2.1/3/F02106G2-1FZ101</t>
  </si>
  <si>
    <t>TCI141331</t>
  </si>
  <si>
    <t>PEREYASLAVKA/02106G2-2//F02106G2-1FZ101</t>
  </si>
  <si>
    <t>TCI142091</t>
  </si>
  <si>
    <t>00*0100-51/2*NACIBEY</t>
  </si>
  <si>
    <t>TCI142113</t>
  </si>
  <si>
    <t>OWL//OMBUL/ALAMO/3/FIORINA/4/TAM200/KAUZ//BECUNA-6</t>
  </si>
  <si>
    <t>TCI142137</t>
  </si>
  <si>
    <t>-0SE-0100TE-5DYR-0E-015E-0E</t>
  </si>
  <si>
    <t>LUKILLUS/6/ROLF07*2/5/REH/HARE//2*BCN/3/CROC_1/AE.SQUARROSA(213)//PGO/4/HUITES</t>
  </si>
  <si>
    <t>TCI141109</t>
  </si>
  <si>
    <t>CTK/3/ATL66/CMN//TX2607-6/4/SS8/LLFN/3/BEZ/NAD//KZM74/BB//CC/CNO*2/3/TOP156/BB/5/GUN91/6/TAM200/KAUZ/7/SELYANKA/MERCAN-1</t>
  </si>
  <si>
    <t>TCI141292</t>
  </si>
  <si>
    <t>-0SE-0100TE-15DYR-0E-015E-0E</t>
  </si>
  <si>
    <t>933 (KU7676)/ARF5 (SOLH 02)</t>
  </si>
  <si>
    <t>TCI141506</t>
  </si>
  <si>
    <t>-0E-0E-7YC-0E-015E-0E</t>
  </si>
  <si>
    <t>KAUZ*2/4/CAR//KAL/BB/3/NAC/5/KAUZ/6/MILAN/7/TILHI/8/ZCL/3/PGFN//CNO67/SON64(ES86-8)/4/KA../4/BEZ/NAD//KZM (ES85.24)/3/F900K/9/PRONGHORN</t>
  </si>
  <si>
    <t>x1320896-1B</t>
  </si>
  <si>
    <t>-0UNL-0UNL-0KM-2YA-0E-015E-0E</t>
  </si>
  <si>
    <t>ST.ERYHTR 1282-08/NACIBEY</t>
  </si>
  <si>
    <t>TCI12SP046</t>
  </si>
  <si>
    <t>-0E-0E-0E-0E-30E-0E-015E-0E</t>
  </si>
  <si>
    <t>-0E-0E-0E-0E-37E-0E-015E-0E</t>
  </si>
  <si>
    <t>-0E-0E-0E-0E-74E-0E-015E-0E</t>
  </si>
  <si>
    <t>SHI#4414/CROWS"//GK SAGVARI/CA8055/3/KS82142/PASTOR</t>
  </si>
  <si>
    <t>TCI106185</t>
  </si>
  <si>
    <t>-0TH-10TH-0TR-0TR-1TR-0TR</t>
  </si>
  <si>
    <t>BEZOSTAJA-1//MV-17/UNK/3/ Aldane/4/BEZOSTAJA-1//MV-17/UNK/3/PAMUKOVA 97</t>
  </si>
  <si>
    <t>SM-8207 F 0P 99P 99P 1P 19P 0P</t>
  </si>
  <si>
    <t>TR-ADP</t>
  </si>
  <si>
    <t>MOMTCHIL/MURGA</t>
  </si>
  <si>
    <t>SM-8249 0P 99P 99P 1P 15P 0P</t>
  </si>
  <si>
    <t>BOW//VRE/VEE PB20387/3/2*MARTAR/4/Rus Bezostayası/5/BOW//VRE/VEE PB20387/3/2*MARTAR/4/Aldane</t>
  </si>
  <si>
    <t>SM-8213 F 0P 99P 99P 1P 18P 0P</t>
  </si>
  <si>
    <t xml:space="preserve"> -0SE-0100TE-14DH-0SE</t>
  </si>
  <si>
    <t>EKIZ/3/OK95616-1/HICKOK//BETTY F4:11/4/HBK0935-29-15/KS90W077-2-2/VBF0589-1</t>
  </si>
  <si>
    <t>TCI142088</t>
  </si>
  <si>
    <t>-0SE-0100TE-7DYR-0E-015E-0E</t>
  </si>
  <si>
    <t>23NURSERY</t>
  </si>
  <si>
    <t>23ENTRY</t>
  </si>
  <si>
    <t>25ENTRY</t>
  </si>
  <si>
    <t>25NURSERY</t>
  </si>
  <si>
    <t>TUR01</t>
  </si>
  <si>
    <t>Türkiye</t>
  </si>
  <si>
    <t>Adana</t>
  </si>
  <si>
    <t>Eastern Mediterranean Agricultural Research Institute</t>
  </si>
  <si>
    <t>Alparslan Ezici</t>
  </si>
  <si>
    <t>36°91'N</t>
  </si>
  <si>
    <t>35°36'E</t>
  </si>
  <si>
    <t>Bahri Dağdaş International ARI</t>
  </si>
  <si>
    <t>İlker Topal, Musa Türköz, Seydi Aydoğan</t>
  </si>
  <si>
    <t>37°50'N</t>
  </si>
  <si>
    <t>32°40'E</t>
  </si>
  <si>
    <t>5MS</t>
  </si>
  <si>
    <t>20MS</t>
  </si>
  <si>
    <t>TUR03</t>
  </si>
  <si>
    <t>Sakarya</t>
  </si>
  <si>
    <t>Maize Res. Inst</t>
  </si>
  <si>
    <t>Nurettin Temurtaş, Lütfi Demir</t>
  </si>
  <si>
    <t>40°47'N</t>
  </si>
  <si>
    <t>30°25'E</t>
  </si>
  <si>
    <t>TUR09</t>
  </si>
  <si>
    <t>Savas Belen, A. Taner KILIÇ</t>
  </si>
  <si>
    <t>39°50'N</t>
  </si>
  <si>
    <t>30°10'E</t>
  </si>
  <si>
    <t>Common Bunt</t>
  </si>
  <si>
    <t>CB</t>
  </si>
  <si>
    <t>S</t>
  </si>
  <si>
    <t>R</t>
  </si>
  <si>
    <t>MR</t>
  </si>
  <si>
    <t>Soil Born Pathogens</t>
  </si>
  <si>
    <t>TUR53</t>
  </si>
  <si>
    <t>CR-GR</t>
  </si>
  <si>
    <t>CR-GH</t>
  </si>
  <si>
    <t>CCN-GR</t>
  </si>
  <si>
    <t>cr</t>
  </si>
  <si>
    <t>ccn</t>
  </si>
  <si>
    <t>Kernel Thousand weight (g)</t>
  </si>
  <si>
    <t>Protein content (%)</t>
  </si>
  <si>
    <t>Zeleny sed.(ml)</t>
  </si>
  <si>
    <t>Alveograf (W)</t>
  </si>
  <si>
    <t>Farinograf (DDT) min</t>
  </si>
  <si>
    <t>Farinograf (WAC) %</t>
  </si>
  <si>
    <t>Farinograf (STB) min</t>
  </si>
  <si>
    <t>Farinograf (DS10) BU</t>
  </si>
  <si>
    <t>Farinograf (DS12) BU</t>
  </si>
  <si>
    <t>Farinograf (FQN) BU</t>
  </si>
  <si>
    <t xml:space="preserve">Red </t>
  </si>
  <si>
    <t>**</t>
  </si>
  <si>
    <t>Seed Source is Konya (TUR13)-2023</t>
  </si>
  <si>
    <t>KTW :Kernel Thousand weight (g)</t>
  </si>
  <si>
    <t>TW. Test Weight(Kg/100 lt.wheat)</t>
  </si>
  <si>
    <t>Protein: Wheat Protein Content(%)</t>
  </si>
  <si>
    <t>Zeleny Sedim: Zeleny sedimantation (ml)</t>
  </si>
  <si>
    <t>SKC Hardness:Wheat hardness(0:soft 100:hard)</t>
  </si>
  <si>
    <r>
      <rPr>
        <b/>
        <sz val="11"/>
        <rFont val="Calibri"/>
        <family val="2"/>
        <charset val="162"/>
        <scheme val="minor"/>
      </rPr>
      <t xml:space="preserve">W : </t>
    </r>
    <r>
      <rPr>
        <sz val="11"/>
        <rFont val="Calibri"/>
        <family val="2"/>
        <scheme val="minor"/>
      </rPr>
      <t>Alveograph energy(10-4 *joule)</t>
    </r>
  </si>
  <si>
    <r>
      <rPr>
        <b/>
        <i/>
        <sz val="11"/>
        <color theme="1"/>
        <rFont val="Calibri"/>
        <family val="2"/>
        <charset val="162"/>
        <scheme val="minor"/>
      </rPr>
      <t xml:space="preserve">DDT </t>
    </r>
    <r>
      <rPr>
        <i/>
        <sz val="11"/>
        <color theme="1"/>
        <rFont val="Calibri"/>
        <family val="2"/>
        <charset val="162"/>
        <scheme val="minor"/>
      </rPr>
      <t>:Farinograph Dough Development Time(Minute).</t>
    </r>
  </si>
  <si>
    <r>
      <rPr>
        <b/>
        <i/>
        <sz val="11"/>
        <color theme="1"/>
        <rFont val="Calibri"/>
        <family val="2"/>
        <charset val="162"/>
        <scheme val="minor"/>
      </rPr>
      <t xml:space="preserve"> WAC </t>
    </r>
    <r>
      <rPr>
        <i/>
        <sz val="11"/>
        <color theme="1"/>
        <rFont val="Calibri"/>
        <family val="2"/>
        <charset val="162"/>
        <scheme val="minor"/>
      </rPr>
      <t>:Farinograph Water absorbtion capacity(%),</t>
    </r>
  </si>
  <si>
    <r>
      <rPr>
        <b/>
        <i/>
        <sz val="11"/>
        <color theme="1"/>
        <rFont val="Calibri"/>
        <family val="2"/>
        <charset val="162"/>
        <scheme val="minor"/>
      </rPr>
      <t xml:space="preserve"> S </t>
    </r>
    <r>
      <rPr>
        <i/>
        <sz val="11"/>
        <color theme="1"/>
        <rFont val="Calibri"/>
        <family val="2"/>
        <charset val="162"/>
        <scheme val="minor"/>
      </rPr>
      <t>: Farinograph stability(Minute) .</t>
    </r>
  </si>
  <si>
    <r>
      <rPr>
        <b/>
        <i/>
        <sz val="11"/>
        <color theme="1"/>
        <rFont val="Calibri"/>
        <family val="2"/>
        <charset val="162"/>
        <scheme val="minor"/>
      </rPr>
      <t>SFT 10:</t>
    </r>
    <r>
      <rPr>
        <i/>
        <sz val="11"/>
        <color theme="1"/>
        <rFont val="Calibri"/>
        <family val="2"/>
        <charset val="162"/>
        <scheme val="minor"/>
      </rPr>
      <t xml:space="preserve"> Farinograph softening 10 minute(Brabender unite BU)</t>
    </r>
  </si>
  <si>
    <r>
      <rPr>
        <b/>
        <i/>
        <sz val="11"/>
        <color theme="1"/>
        <rFont val="Calibri"/>
        <family val="2"/>
        <charset val="162"/>
        <scheme val="minor"/>
      </rPr>
      <t>SFT 12:</t>
    </r>
    <r>
      <rPr>
        <i/>
        <sz val="11"/>
        <color theme="1"/>
        <rFont val="Calibri"/>
        <family val="2"/>
        <charset val="162"/>
        <scheme val="minor"/>
      </rPr>
      <t xml:space="preserve"> Farinograph softening 12 minute(Brabender unite BU)</t>
    </r>
  </si>
  <si>
    <r>
      <rPr>
        <b/>
        <i/>
        <sz val="11"/>
        <color theme="1"/>
        <rFont val="Calibri"/>
        <family val="2"/>
        <charset val="162"/>
        <scheme val="minor"/>
      </rPr>
      <t>FQN</t>
    </r>
    <r>
      <rPr>
        <i/>
        <sz val="11"/>
        <color theme="1"/>
        <rFont val="Calibri"/>
        <family val="2"/>
        <charset val="162"/>
        <scheme val="minor"/>
      </rPr>
      <t xml:space="preserve">:Farinograph Quality Number(mm) </t>
    </r>
  </si>
  <si>
    <t xml:space="preserve">KTW&gt;35 g </t>
  </si>
  <si>
    <t>TW&gt; 77 kg</t>
  </si>
  <si>
    <t>Protein(%) &gt;12.5</t>
  </si>
  <si>
    <t>Zln Sedim(ml)&gt; 36</t>
  </si>
  <si>
    <t>SKC Hardness&gt;70</t>
  </si>
  <si>
    <t>W&gt;220</t>
  </si>
  <si>
    <t>DDT&gt;6</t>
  </si>
  <si>
    <t>WAC&gt;60</t>
  </si>
  <si>
    <t>S&gt;6</t>
  </si>
  <si>
    <t>SFT 10&lt;30</t>
  </si>
  <si>
    <t>SFT 12&lt;60</t>
  </si>
  <si>
    <t>FQN&gt; 100</t>
  </si>
  <si>
    <t>AZB01</t>
  </si>
  <si>
    <t>Azerbaijan</t>
  </si>
  <si>
    <t>Baku</t>
  </si>
  <si>
    <t>Azerbaijan RI of Crop Husbandry, Apsheron Exsper.Station</t>
  </si>
  <si>
    <t>Talai J.;  Ahmedova Flora A.;  Mirzaeva Gulshan V</t>
  </si>
  <si>
    <t>40°05'S</t>
  </si>
  <si>
    <t>48'05 W</t>
  </si>
  <si>
    <t>Tale-38</t>
  </si>
  <si>
    <t>Azerbaijan-Baku</t>
  </si>
  <si>
    <t>1 m2</t>
  </si>
  <si>
    <t>60MS</t>
  </si>
  <si>
    <t>100S</t>
  </si>
  <si>
    <t>80S</t>
  </si>
  <si>
    <t>90S</t>
  </si>
  <si>
    <t>10 MS</t>
  </si>
  <si>
    <t>50S</t>
  </si>
  <si>
    <t>30S</t>
  </si>
  <si>
    <t>60S</t>
  </si>
  <si>
    <t>20S</t>
  </si>
  <si>
    <t>Powdery Mildew</t>
  </si>
  <si>
    <t>PM</t>
  </si>
  <si>
    <t>AZB05</t>
  </si>
  <si>
    <t>Celilabad</t>
  </si>
  <si>
    <t>10MR</t>
  </si>
  <si>
    <t>70S</t>
  </si>
  <si>
    <t>10MS</t>
  </si>
  <si>
    <t>30MS</t>
  </si>
  <si>
    <t>40MR</t>
  </si>
  <si>
    <t>30MR</t>
  </si>
  <si>
    <t>15MS</t>
  </si>
  <si>
    <t>FRA20</t>
  </si>
  <si>
    <t>France</t>
  </si>
  <si>
    <t>Louville-La-Chenard</t>
  </si>
  <si>
    <t>RAGT 2n France</t>
  </si>
  <si>
    <t>Gabriel BEUDIN</t>
  </si>
  <si>
    <t>INTENSITY</t>
  </si>
  <si>
    <t>FRA20: Lodging 1 (resistant) to 9 (susceptible)</t>
  </si>
  <si>
    <t>Awn</t>
  </si>
  <si>
    <t>Awned</t>
  </si>
  <si>
    <t>Awnless</t>
  </si>
  <si>
    <t>YR1</t>
  </si>
  <si>
    <t>YR2</t>
  </si>
  <si>
    <t>YR3</t>
  </si>
  <si>
    <t>FRA22</t>
  </si>
  <si>
    <t>Chartres</t>
  </si>
  <si>
    <t>SYNGENTA France SA</t>
  </si>
  <si>
    <t>Alexis Oger</t>
  </si>
  <si>
    <t>Winter Kill%</t>
  </si>
  <si>
    <t>BALZAC</t>
  </si>
  <si>
    <t>LR1</t>
  </si>
  <si>
    <t>LR2</t>
  </si>
  <si>
    <t>Septoria</t>
  </si>
  <si>
    <t>Sep</t>
  </si>
  <si>
    <t>FRA23</t>
  </si>
  <si>
    <t>Grisolles</t>
  </si>
  <si>
    <t>FRA22-FRA23: 1-9 (1 is Resistant)</t>
  </si>
  <si>
    <t>TUR54</t>
  </si>
  <si>
    <t>Mardin</t>
  </si>
  <si>
    <t>Mardin Artuklu University</t>
  </si>
  <si>
    <t>Hüsnü Aktaş</t>
  </si>
  <si>
    <t>Agr Score</t>
  </si>
  <si>
    <t>Türkiye-Mardin</t>
  </si>
  <si>
    <t>TUR30</t>
  </si>
  <si>
    <t>Ata Tohumculuk</t>
  </si>
  <si>
    <t>Mustafa Yekta Atalay, MUSA TEKELİ</t>
  </si>
  <si>
    <t>39°52´50.08´´N</t>
  </si>
  <si>
    <t>32°17´04.21´´E</t>
  </si>
  <si>
    <t>ZİRVE</t>
  </si>
  <si>
    <t>TUR55</t>
  </si>
  <si>
    <t>Zengin Tohumculuk</t>
  </si>
  <si>
    <t>Abdullah Kaan ZENGİN</t>
  </si>
  <si>
    <t>Türkiye-Konya</t>
  </si>
  <si>
    <t>ALWEO</t>
  </si>
  <si>
    <t>Starch</t>
  </si>
  <si>
    <t>Wet Gluten</t>
  </si>
  <si>
    <t>Sedimentation</t>
  </si>
  <si>
    <t>Hardness</t>
  </si>
  <si>
    <t>UAE01</t>
  </si>
  <si>
    <t>United Arab Emirates</t>
  </si>
  <si>
    <t>Sharjah</t>
  </si>
  <si>
    <t>Sharjah Government Department of Agriculture and Livestock</t>
  </si>
  <si>
    <t>Osama Kanbar</t>
  </si>
  <si>
    <t>Days to Maturity</t>
  </si>
  <si>
    <t>DM</t>
  </si>
  <si>
    <t>Chlorophyll Content</t>
  </si>
  <si>
    <t>*</t>
  </si>
  <si>
    <t>*some genotypes did not develop spikes due to not enough VRN</t>
  </si>
  <si>
    <t>Number of spike/m2</t>
  </si>
  <si>
    <t>Biological yield Kg.h-1</t>
  </si>
  <si>
    <t>United Arab Emirates-Sharjah</t>
  </si>
  <si>
    <t>Harvest index (%)</t>
  </si>
  <si>
    <t>Protein%</t>
  </si>
  <si>
    <t xml:space="preserve">Gluten (%) </t>
  </si>
  <si>
    <t xml:space="preserve">Oleg Trygub; Kholod Svitlana </t>
  </si>
  <si>
    <t>Ukraine-Poltava</t>
  </si>
  <si>
    <t>0.60 m2</t>
  </si>
  <si>
    <t>Spike length</t>
  </si>
  <si>
    <t>Kernel no per spike</t>
  </si>
  <si>
    <t>Spikelet no per spike</t>
  </si>
  <si>
    <t>Kernel weight per spike</t>
  </si>
  <si>
    <t>late</t>
  </si>
  <si>
    <t>0.4 m2</t>
  </si>
  <si>
    <t>Portugal</t>
  </si>
  <si>
    <t>Ukraine</t>
  </si>
  <si>
    <t>Almansor</t>
  </si>
  <si>
    <t>Portugal-Elvas</t>
  </si>
  <si>
    <t>3.6 m2</t>
  </si>
  <si>
    <t>15S</t>
  </si>
  <si>
    <t>10S</t>
  </si>
  <si>
    <t>5S</t>
  </si>
  <si>
    <t>TS</t>
  </si>
  <si>
    <t>NIR</t>
  </si>
  <si>
    <t>SDS</t>
  </si>
  <si>
    <t>STEKLOVIDNAYA 24</t>
  </si>
  <si>
    <t>Kazakhstan-Almaty</t>
  </si>
  <si>
    <t>4.5 m2</t>
  </si>
  <si>
    <t>India</t>
  </si>
  <si>
    <t>Navin Chander Gahtyari, K K Mishra</t>
  </si>
  <si>
    <t>VL 892</t>
  </si>
  <si>
    <t>TUN01</t>
  </si>
  <si>
    <t>Tunisia</t>
  </si>
  <si>
    <t>El Kef</t>
  </si>
  <si>
    <t>The Institution of Research and Higher Agricultural Education - IRESA</t>
  </si>
  <si>
    <t>Salem Marzougui</t>
  </si>
  <si>
    <t>TUN01: lodging (0-5)</t>
  </si>
  <si>
    <t>TUR24</t>
  </si>
  <si>
    <t>NBC Farm</t>
  </si>
  <si>
    <t>Necmettin Bolat</t>
  </si>
  <si>
    <t>39°25'N</t>
  </si>
  <si>
    <t>31°07'E</t>
  </si>
  <si>
    <t>TUR08</t>
  </si>
  <si>
    <t>Erzurum</t>
  </si>
  <si>
    <t>East Anatolian ARI</t>
  </si>
  <si>
    <t>Ümran Küçüközdemir</t>
  </si>
  <si>
    <t>39°57'N</t>
  </si>
  <si>
    <t>41°37'E</t>
  </si>
  <si>
    <t>TUR06</t>
  </si>
  <si>
    <t>Diyarbakır</t>
  </si>
  <si>
    <t>GAP International Agricultural Research and Training Center</t>
  </si>
  <si>
    <t>Mahir Başaran</t>
  </si>
  <si>
    <t>37°55'N</t>
  </si>
  <si>
    <t>40°12'E</t>
  </si>
  <si>
    <t>Türkiye-Eskişehir</t>
  </si>
  <si>
    <t>6 m2</t>
  </si>
  <si>
    <t>except UAE01</t>
  </si>
  <si>
    <t>Uzbekistan</t>
  </si>
  <si>
    <t>41°22'N</t>
  </si>
  <si>
    <t>69°23'"E</t>
  </si>
  <si>
    <t>Sharаf</t>
  </si>
  <si>
    <t>Biomass (g)</t>
  </si>
  <si>
    <t>number of Spikes 1 m2</t>
  </si>
  <si>
    <t>H indeks</t>
  </si>
  <si>
    <t xml:space="preserve">Spike length </t>
  </si>
  <si>
    <t>grain weight per spike</t>
  </si>
  <si>
    <t>Spiklet per spike</t>
  </si>
  <si>
    <t>grain per spike</t>
  </si>
  <si>
    <t>TUR56</t>
  </si>
  <si>
    <t>Antalya</t>
  </si>
  <si>
    <t>Büke Tarım ve Hayvancılık İthalat İhracat ve Tic. Ltd. Şti.</t>
  </si>
  <si>
    <t>Z. Kenan ŞENER</t>
  </si>
  <si>
    <t/>
  </si>
  <si>
    <t>TUR38</t>
  </si>
  <si>
    <t>Şanlıurfa</t>
  </si>
  <si>
    <t>GAP Agricultural Research Institute</t>
  </si>
  <si>
    <t>Ali İlkhan</t>
  </si>
  <si>
    <t>Türkiye-Şanlıurfa</t>
  </si>
  <si>
    <t>planted under irrigated condition</t>
  </si>
  <si>
    <t>planted under IRR</t>
  </si>
  <si>
    <t>Rep1</t>
  </si>
  <si>
    <t>Rep2</t>
  </si>
  <si>
    <t>sedim</t>
  </si>
  <si>
    <t>Wet gluten</t>
  </si>
  <si>
    <t>Dry Gluten</t>
  </si>
  <si>
    <t>gluten index</t>
  </si>
  <si>
    <t>MEXICO</t>
  </si>
  <si>
    <t>Susanne Designaker</t>
  </si>
  <si>
    <t>CIMMYT-Molecular Lab</t>
  </si>
  <si>
    <t>UZB03</t>
  </si>
  <si>
    <t>Gallaaral</t>
  </si>
  <si>
    <t>Uzbek Sci. Inst. Prod. Inst. Of Cereals</t>
  </si>
  <si>
    <t>Javokhir Mavlanov</t>
  </si>
  <si>
    <t>Tezpishar</t>
  </si>
  <si>
    <t>Uzbekistan-Gallaaral</t>
  </si>
  <si>
    <t>10 m2</t>
  </si>
  <si>
    <t>Kazakhstan</t>
  </si>
  <si>
    <t>UZB07</t>
  </si>
  <si>
    <t>Tashkent</t>
  </si>
  <si>
    <t>Institute of Genetics and Experimental Plant Biology of the Academy of Sciences of the Republic of Uzbekistan</t>
  </si>
  <si>
    <t>Saidmurat Baboev</t>
  </si>
  <si>
    <t>Uzbekistan-Tashkent</t>
  </si>
  <si>
    <t>UZB06</t>
  </si>
  <si>
    <t>Karshi</t>
  </si>
  <si>
    <t>Southern Agricultural Research Institute</t>
  </si>
  <si>
    <t>Diyor Juraev</t>
  </si>
  <si>
    <t>38°82'N</t>
  </si>
  <si>
    <t>65°78'E</t>
  </si>
  <si>
    <t>Yuksalish</t>
  </si>
  <si>
    <t>Peduncle length, cm</t>
  </si>
  <si>
    <t>Uzbkekistan-Karshi</t>
  </si>
  <si>
    <t>Moisture, %</t>
  </si>
  <si>
    <t>IDK</t>
  </si>
  <si>
    <t>113.6</t>
  </si>
  <si>
    <t>UZB06: IDK (Gluten Deformation Meter showing the gluten quality of wheat)</t>
  </si>
  <si>
    <t>Vitreousity, %</t>
  </si>
  <si>
    <t xml:space="preserve"> 48.3</t>
  </si>
  <si>
    <t>52.3</t>
  </si>
  <si>
    <t>49.</t>
  </si>
  <si>
    <t>44.5</t>
  </si>
  <si>
    <t>Spike length, cm</t>
  </si>
  <si>
    <t>Number of spikelets per spike</t>
  </si>
  <si>
    <t>Number of Grains per spike</t>
  </si>
  <si>
    <t>Spike weight, g</t>
  </si>
  <si>
    <t>Grains weight of per spike, g</t>
  </si>
  <si>
    <t>Chylorophyll content, 02/05/2025</t>
  </si>
  <si>
    <t>Chylorophyll content, 12/05/2025</t>
  </si>
  <si>
    <t>Chylorophyll content, 22/05/2025</t>
  </si>
  <si>
    <t>NDVI_3Apr</t>
  </si>
  <si>
    <t>NDVI_17Apr</t>
  </si>
  <si>
    <t>NDVI_4May</t>
  </si>
  <si>
    <t>NDVI 21 May</t>
  </si>
  <si>
    <t>NDVI 1 Jun</t>
  </si>
  <si>
    <t>TUR57</t>
  </si>
  <si>
    <t>SafgenTohumculuk</t>
  </si>
  <si>
    <t>Ali Üstün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</si>
</sst>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-* #,##0.000_р_._-;\-* #,##0.000_р_._-;_-* &quot;-&quot;??_р_._-;_-@_-"/>
    <numFmt numFmtId="166" formatCode="0.0%"/>
  </numFmts>
  <fonts count="3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rgb="FF00B050"/>
      <name val="Arial"/>
      <family val="2"/>
    </font>
    <font>
      <sz val="10"/>
      <name val="Verdana"/>
      <family val="2"/>
      <charset val="16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9"/>
      <color rgb="FFFF0000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9"/>
      <color rgb="FFFF000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rgb="FFFF0000"/>
      <name val="Arial"/>
      <family val="2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8" fillId="0" borderId="0"/>
    <xf numFmtId="0" fontId="28" fillId="0" borderId="0"/>
    <xf numFmtId="0" fontId="27" fillId="0" borderId="0"/>
    <xf numFmtId="43" fontId="27" fillId="0" borderId="0" applyFont="0" applyFill="0" applyBorder="0" applyAlignment="0" applyProtection="0"/>
  </cellStyleXfs>
  <cellXfs count="16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6" xfId="2" applyFont="1" applyBorder="1" applyAlignment="1">
      <alignment horizontal="center"/>
    </xf>
    <xf numFmtId="0" fontId="7" fillId="0" borderId="4" xfId="2" applyFont="1" applyBorder="1" applyAlignment="1">
      <alignment horizontal="left"/>
    </xf>
    <xf numFmtId="0" fontId="7" fillId="0" borderId="4" xfId="2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/>
    <xf numFmtId="0" fontId="11" fillId="0" borderId="4" xfId="1" applyFont="1" applyBorder="1" applyAlignment="1">
      <alignment horizontal="left"/>
    </xf>
    <xf numFmtId="0" fontId="11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1" applyFont="1" applyAlignment="1">
      <alignment wrapText="1"/>
    </xf>
    <xf numFmtId="0" fontId="11" fillId="0" borderId="3" xfId="1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7" fillId="0" borderId="13" xfId="0" applyFont="1" applyBorder="1"/>
    <xf numFmtId="0" fontId="14" fillId="0" borderId="3" xfId="0" applyFont="1" applyBorder="1"/>
    <xf numFmtId="0" fontId="14" fillId="0" borderId="1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8" fillId="0" borderId="4" xfId="0" applyFont="1" applyBorder="1"/>
    <xf numFmtId="1" fontId="1" fillId="0" borderId="1" xfId="0" applyNumberFormat="1" applyFont="1" applyBorder="1" applyAlignment="1">
      <alignment horizontal="center"/>
    </xf>
    <xf numFmtId="0" fontId="8" fillId="0" borderId="12" xfId="0" applyFont="1" applyBorder="1"/>
    <xf numFmtId="0" fontId="11" fillId="0" borderId="0" xfId="1" applyFont="1"/>
    <xf numFmtId="0" fontId="11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4" fillId="0" borderId="13" xfId="0" applyFont="1" applyBorder="1"/>
    <xf numFmtId="1" fontId="13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7" fillId="0" borderId="13" xfId="0" applyNumberFormat="1" applyFont="1" applyBorder="1"/>
    <xf numFmtId="1" fontId="7" fillId="0" borderId="8" xfId="0" applyNumberFormat="1" applyFont="1" applyBorder="1"/>
    <xf numFmtId="1" fontId="7" fillId="0" borderId="3" xfId="0" applyNumberFormat="1" applyFont="1" applyBorder="1"/>
    <xf numFmtId="1" fontId="14" fillId="0" borderId="15" xfId="0" applyNumberFormat="1" applyFont="1" applyBorder="1" applyAlignment="1">
      <alignment horizontal="left"/>
    </xf>
    <xf numFmtId="1" fontId="7" fillId="0" borderId="5" xfId="0" applyNumberFormat="1" applyFont="1" applyBorder="1" applyAlignment="1">
      <alignment horizontal="left"/>
    </xf>
    <xf numFmtId="1" fontId="14" fillId="0" borderId="11" xfId="0" applyNumberFormat="1" applyFont="1" applyBorder="1" applyAlignment="1">
      <alignment horizontal="left"/>
    </xf>
    <xf numFmtId="1" fontId="14" fillId="0" borderId="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left"/>
    </xf>
    <xf numFmtId="1" fontId="7" fillId="0" borderId="14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2" xfId="0" applyFont="1" applyBorder="1"/>
    <xf numFmtId="0" fontId="1" fillId="0" borderId="12" xfId="0" applyFont="1" applyBorder="1"/>
    <xf numFmtId="0" fontId="19" fillId="0" borderId="0" xfId="0" applyFont="1"/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2" fillId="0" borderId="0" xfId="0" applyFont="1"/>
    <xf numFmtId="0" fontId="12" fillId="0" borderId="4" xfId="2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7" fillId="0" borderId="0" xfId="1" applyFont="1"/>
    <xf numFmtId="0" fontId="7" fillId="0" borderId="5" xfId="1" applyFont="1" applyBorder="1"/>
    <xf numFmtId="0" fontId="7" fillId="0" borderId="6" xfId="2" applyFont="1" applyBorder="1"/>
    <xf numFmtId="1" fontId="7" fillId="0" borderId="13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left"/>
    </xf>
    <xf numFmtId="1" fontId="7" fillId="0" borderId="3" xfId="0" applyNumberFormat="1" applyFont="1" applyBorder="1" applyAlignment="1">
      <alignment horizontal="left"/>
    </xf>
    <xf numFmtId="0" fontId="7" fillId="0" borderId="3" xfId="1" applyFont="1" applyBorder="1" applyAlignment="1">
      <alignment horizontal="center"/>
    </xf>
    <xf numFmtId="1" fontId="14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vertical="top"/>
    </xf>
    <xf numFmtId="164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1" fillId="0" borderId="0" xfId="1" applyFont="1" applyAlignment="1">
      <alignment horizontal="center"/>
    </xf>
    <xf numFmtId="0" fontId="2" fillId="0" borderId="10" xfId="0" applyFont="1" applyBorder="1" applyAlignment="1">
      <alignment horizontal="center"/>
    </xf>
    <xf numFmtId="17" fontId="21" fillId="0" borderId="0" xfId="0" applyNumberFormat="1" applyFont="1" applyAlignment="1">
      <alignment horizontal="left"/>
    </xf>
    <xf numFmtId="0" fontId="1" fillId="0" borderId="4" xfId="0" applyFont="1" applyBorder="1"/>
    <xf numFmtId="0" fontId="7" fillId="0" borderId="3" xfId="1" applyFont="1" applyBorder="1"/>
    <xf numFmtId="1" fontId="2" fillId="0" borderId="7" xfId="0" applyNumberFormat="1" applyFont="1" applyBorder="1"/>
    <xf numFmtId="1" fontId="2" fillId="0" borderId="9" xfId="0" applyNumberFormat="1" applyFont="1" applyBorder="1"/>
    <xf numFmtId="1" fontId="2" fillId="0" borderId="6" xfId="0" applyNumberFormat="1" applyFont="1" applyBorder="1"/>
    <xf numFmtId="0" fontId="7" fillId="0" borderId="3" xfId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6" xfId="2" applyFont="1" applyBorder="1" applyAlignment="1">
      <alignment horizontal="left"/>
    </xf>
    <xf numFmtId="0" fontId="12" fillId="0" borderId="6" xfId="0" applyFont="1" applyBorder="1"/>
    <xf numFmtId="0" fontId="2" fillId="0" borderId="3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16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center"/>
    </xf>
    <xf numFmtId="0" fontId="4" fillId="0" borderId="0" xfId="0" applyFont="1"/>
    <xf numFmtId="17" fontId="22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2" fontId="1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/>
    <xf numFmtId="0" fontId="29" fillId="0" borderId="0" xfId="0" applyFont="1" applyAlignment="1">
      <alignment horizontal="left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11" fillId="0" borderId="4" xfId="0" applyFont="1" applyBorder="1" applyAlignment="1">
      <alignment horizontal="center" wrapText="1"/>
    </xf>
    <xf numFmtId="0" fontId="12" fillId="0" borderId="6" xfId="2" applyFont="1" applyBorder="1"/>
    <xf numFmtId="0" fontId="12" fillId="0" borderId="4" xfId="2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top" wrapText="1"/>
    </xf>
    <xf numFmtId="16" fontId="30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/>
    </xf>
    <xf numFmtId="165" fontId="30" fillId="0" borderId="4" xfId="11" applyNumberFormat="1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0" xfId="1" applyFont="1" applyAlignment="1">
      <alignment horizontal="left"/>
    </xf>
  </cellXfs>
  <cellStyles count="12">
    <cellStyle name="chemes]_x000a__x000a_Sci-Fi=_x000a__x000a_Nature=_x000a__x000a_robin=_x000a__x000a__x000a__x000a_[SoundScheme.Nature]_x000a__x000a_SystemAsterisk=C:\SNDSYS" xfId="2" xr:uid="{11D9DD88-B53D-4191-A3A4-508FB114BD6C}"/>
    <cellStyle name="chemes]_x000a__x000a_Sci-Fi=_x000a__x000a_Nature=_x000a__x000a_robin=_x000a__x000a__x000a__x000a_[SoundScheme.Nature]_x000a__x000a_SystemAsterisk=C:\SNDSYS 10" xfId="3" xr:uid="{275A6837-1794-4326-A0D4-EA82F7FDC020}"/>
    <cellStyle name="chemes]_x000a__x000a_Sci-Fi=_x000a__x000a_Nature=_x000a__x000a_robin=_x000a__x000a__x000a__x000a_[SoundScheme.Nature]_x000a__x000a_SystemAsterisk=C:\SNDSYS 3" xfId="6" xr:uid="{0FB4979B-47C6-4689-BE38-6098B0E331BF}"/>
    <cellStyle name="chemes]_x000d__x000a_Sci-Fi=_x000d__x000a_Nature=_x000d__x000a_robin=_x000d__x000a__x000d__x000a_[SoundScheme.Nature]_x000d__x000a_SystemAsterisk=C:\SNDSYS" xfId="1" xr:uid="{FBF4BA44-FF80-4C66-9CA1-1574BBA30638}"/>
    <cellStyle name="chemes]_x000d__x000a_Sci-Fi=_x000d__x000a_Nature=_x000d__x000a_robin=_x000d__x000a__x000d__x000a_[SoundScheme.Nature]_x000d__x000a_SystemAsterisk=C:\SNDSYS 2" xfId="4" xr:uid="{2CBE6826-55FA-4D0B-B882-E7DC33960F4B}"/>
    <cellStyle name="chemes]_x000d__x000a_Sci-Fi=_x000d__x000a_Nature=_x000d__x000a_robin=_x000d__x000a__x000d__x000a_[SoundScheme.Nature]_x000d__x000a_SystemAsterisk=C:\SNDSYS 2 2" xfId="5" xr:uid="{F0748564-94DB-468F-84F6-731001936B08}"/>
    <cellStyle name="Comma" xfId="11" builtinId="3"/>
    <cellStyle name="Normal" xfId="0" builtinId="0"/>
    <cellStyle name="Normál 2" xfId="8" xr:uid="{1A2EAC50-51FF-46D8-B613-AE91D275A498}"/>
    <cellStyle name="Normal 3 2" xfId="7" xr:uid="{EA8B85EB-9DEF-4B8A-90FA-F0596DABD788}"/>
    <cellStyle name="Обычный 2" xfId="9" xr:uid="{423E15EC-7CAC-42AF-A1D9-AADE152792AC}"/>
    <cellStyle name="Обычный 2 3" xfId="10" xr:uid="{16FD353A-DA7B-4435-98DE-A3F8D24AB4FF}"/>
  </cellStyles>
  <dxfs count="11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9</xdr:col>
      <xdr:colOff>66674</xdr:colOff>
      <xdr:row>25</xdr:row>
      <xdr:rowOff>66040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1381B-2703-2D4A-19D6-66116AC6B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9" y="0"/>
          <a:ext cx="4886325" cy="4828540"/>
        </a:xfrm>
        <a:prstGeom prst="rect">
          <a:avLst/>
        </a:prstGeom>
      </xdr:spPr>
    </xdr:pic>
    <xdr:clientData/>
  </xdr:twoCellAnchor>
  <xdr:twoCellAnchor editAs="oneCell">
    <xdr:from>
      <xdr:col>9</xdr:col>
      <xdr:colOff>466725</xdr:colOff>
      <xdr:row>1</xdr:row>
      <xdr:rowOff>19050</xdr:rowOff>
    </xdr:from>
    <xdr:to>
      <xdr:col>17</xdr:col>
      <xdr:colOff>428625</xdr:colOff>
      <xdr:row>26</xdr:row>
      <xdr:rowOff>88971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BF78C9-1696-5375-2EBF-9B7D5A6C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5" y="209550"/>
          <a:ext cx="4838700" cy="48324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K14" sqref="K14"/>
    </sheetView>
  </sheetViews>
  <sheetFormatPr defaultColWidth="8.85546875" defaultRowHeight="15" customHeight="1"/>
  <cols>
    <col min="1" max="16384" width="8.85546875" style="14"/>
  </cols>
  <sheetData>
    <row r="1" spans="1:9" ht="15" customHeight="1">
      <c r="A1" s="100" t="s">
        <v>126</v>
      </c>
      <c r="B1" s="100"/>
      <c r="C1" s="100"/>
      <c r="D1" s="100"/>
      <c r="E1" s="100"/>
      <c r="F1" s="100"/>
      <c r="G1" s="100"/>
      <c r="H1" s="100"/>
      <c r="I1" s="100"/>
    </row>
    <row r="3" spans="1:9" ht="15" customHeight="1">
      <c r="A3" s="165" t="s">
        <v>127</v>
      </c>
      <c r="B3" s="166"/>
      <c r="C3" s="167"/>
    </row>
    <row r="4" spans="1:9" ht="15" customHeight="1">
      <c r="A4" s="163" t="s">
        <v>0</v>
      </c>
      <c r="B4" s="164"/>
      <c r="C4" s="1">
        <v>30</v>
      </c>
    </row>
    <row r="5" spans="1:9" ht="15" customHeight="1">
      <c r="A5" s="163" t="s">
        <v>1</v>
      </c>
      <c r="B5" s="164"/>
      <c r="C5" s="1">
        <v>64</v>
      </c>
    </row>
    <row r="6" spans="1:9" ht="15" customHeight="1">
      <c r="A6" s="163" t="s">
        <v>2</v>
      </c>
      <c r="B6" s="164"/>
      <c r="C6" s="1">
        <v>19</v>
      </c>
    </row>
    <row r="7" spans="1:9" ht="15" customHeight="1">
      <c r="A7" s="163" t="s">
        <v>3</v>
      </c>
      <c r="B7" s="164"/>
      <c r="C7" s="1">
        <v>52</v>
      </c>
    </row>
    <row r="8" spans="1:9" ht="15" customHeight="1">
      <c r="A8" s="163" t="s">
        <v>4</v>
      </c>
      <c r="B8" s="164"/>
      <c r="C8" s="162">
        <v>0.57699999999999996</v>
      </c>
    </row>
    <row r="10" spans="1:9" ht="15" customHeight="1">
      <c r="A10" s="2" t="s">
        <v>5</v>
      </c>
      <c r="B10" s="2"/>
      <c r="C10" s="2"/>
      <c r="D10" s="2"/>
      <c r="E10" s="2"/>
      <c r="F10" s="2"/>
      <c r="G10" s="2"/>
      <c r="H10" s="2"/>
      <c r="I10" s="2"/>
    </row>
    <row r="11" spans="1:9" ht="15" customHeight="1">
      <c r="A11" s="128" t="s">
        <v>10</v>
      </c>
    </row>
    <row r="12" spans="1:9" ht="15" customHeight="1">
      <c r="A12" s="128" t="s">
        <v>9</v>
      </c>
    </row>
    <row r="13" spans="1:9" ht="15" customHeight="1">
      <c r="A13" s="128" t="s">
        <v>11</v>
      </c>
    </row>
    <row r="14" spans="1:9" ht="15" customHeight="1">
      <c r="A14" s="128" t="s">
        <v>6</v>
      </c>
    </row>
    <row r="15" spans="1:9" ht="15" customHeight="1">
      <c r="A15" s="128" t="s">
        <v>7</v>
      </c>
    </row>
    <row r="16" spans="1:9" ht="15" customHeight="1">
      <c r="A16" s="128" t="s">
        <v>8</v>
      </c>
    </row>
    <row r="17" spans="1:1" ht="15" customHeight="1">
      <c r="A17" s="14" t="s">
        <v>12</v>
      </c>
    </row>
    <row r="18" spans="1:1" ht="15" customHeight="1">
      <c r="A18" s="14" t="s">
        <v>72</v>
      </c>
    </row>
    <row r="19" spans="1:1" ht="15" customHeight="1">
      <c r="A19" s="128" t="s">
        <v>73</v>
      </c>
    </row>
    <row r="20" spans="1:1" ht="15" customHeight="1">
      <c r="A20" s="128"/>
    </row>
  </sheetData>
  <mergeCells count="6">
    <mergeCell ref="A8:B8"/>
    <mergeCell ref="A3:C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83F9-F715-45A9-9B94-AE32718FFF01}">
  <dimension ref="A1:AU51"/>
  <sheetViews>
    <sheetView zoomScale="85" zoomScaleNormal="85" workbookViewId="0">
      <pane xSplit="2" ySplit="5" topLeftCell="X6" activePane="bottomRight" state="frozen"/>
      <selection pane="topRight" activeCell="C1" sqref="C1"/>
      <selection pane="bottomLeft" activeCell="A6" sqref="A6"/>
      <selection pane="bottomRight" activeCell="U40" sqref="U40"/>
    </sheetView>
  </sheetViews>
  <sheetFormatPr defaultRowHeight="15" customHeight="1"/>
  <cols>
    <col min="1" max="1" width="8.28515625" style="3" customWidth="1"/>
    <col min="2" max="2" width="25.7109375" style="14" customWidth="1"/>
    <col min="3" max="14" width="8.28515625" style="3" customWidth="1"/>
    <col min="15" max="16" width="8.85546875" style="6"/>
    <col min="17" max="38" width="8.28515625" style="3" customWidth="1"/>
    <col min="39" max="45" width="8.85546875" style="3" customWidth="1"/>
    <col min="46" max="47" width="9.140625" style="3" customWidth="1"/>
    <col min="48" max="144" width="8.85546875" style="6"/>
    <col min="145" max="145" width="25.7109375" style="6" customWidth="1"/>
    <col min="146" max="146" width="5.5703125" style="6" customWidth="1"/>
    <col min="147" max="147" width="5.28515625" style="6" customWidth="1"/>
    <col min="148" max="148" width="5.5703125" style="6" customWidth="1"/>
    <col min="149" max="149" width="5.28515625" style="6" customWidth="1"/>
    <col min="150" max="150" width="5.5703125" style="6" customWidth="1"/>
    <col min="151" max="151" width="5.28515625" style="6" customWidth="1"/>
    <col min="152" max="152" width="5.5703125" style="6" customWidth="1"/>
    <col min="153" max="153" width="5.28515625" style="6" customWidth="1"/>
    <col min="154" max="154" width="5.5703125" style="6" customWidth="1"/>
    <col min="155" max="155" width="5.28515625" style="6" customWidth="1"/>
    <col min="156" max="157" width="8.85546875" style="6"/>
    <col min="158" max="158" width="5.5703125" style="6" customWidth="1"/>
    <col min="159" max="159" width="5.28515625" style="6" customWidth="1"/>
    <col min="160" max="160" width="5.5703125" style="6" customWidth="1"/>
    <col min="161" max="161" width="5.28515625" style="6" customWidth="1"/>
    <col min="162" max="162" width="5.5703125" style="6" customWidth="1"/>
    <col min="163" max="163" width="5.28515625" style="6" customWidth="1"/>
    <col min="164" max="164" width="5.5703125" style="6" customWidth="1"/>
    <col min="165" max="165" width="5.28515625" style="6" customWidth="1"/>
    <col min="166" max="166" width="5.5703125" style="6" customWidth="1"/>
    <col min="167" max="167" width="5.28515625" style="6" customWidth="1"/>
    <col min="168" max="168" width="8.85546875" style="6"/>
    <col min="169" max="169" width="10.28515625" style="6" customWidth="1"/>
    <col min="170" max="170" width="9" style="6" customWidth="1"/>
    <col min="171" max="171" width="8.85546875" style="6"/>
    <col min="172" max="172" width="10.28515625" style="6" customWidth="1"/>
    <col min="173" max="174" width="7.42578125" style="6" bestFit="1" customWidth="1"/>
    <col min="175" max="175" width="8.85546875" style="6"/>
    <col min="176" max="176" width="10.28515625" style="6" customWidth="1"/>
    <col min="177" max="180" width="7.42578125" style="6" bestFit="1" customWidth="1"/>
    <col min="181" max="181" width="8.85546875" style="6"/>
    <col min="182" max="182" width="9.7109375" style="6" customWidth="1"/>
    <col min="183" max="191" width="7.42578125" style="6" bestFit="1" customWidth="1"/>
    <col min="192" max="192" width="6.7109375" style="6" bestFit="1" customWidth="1"/>
    <col min="193" max="193" width="6.42578125" style="6" bestFit="1" customWidth="1"/>
    <col min="194" max="198" width="7.42578125" style="6" bestFit="1" customWidth="1"/>
    <col min="199" max="400" width="8.85546875" style="6"/>
    <col min="401" max="401" width="25.7109375" style="6" customWidth="1"/>
    <col min="402" max="402" width="5.5703125" style="6" customWidth="1"/>
    <col min="403" max="403" width="5.28515625" style="6" customWidth="1"/>
    <col min="404" max="404" width="5.5703125" style="6" customWidth="1"/>
    <col min="405" max="405" width="5.28515625" style="6" customWidth="1"/>
    <col min="406" max="406" width="5.5703125" style="6" customWidth="1"/>
    <col min="407" max="407" width="5.28515625" style="6" customWidth="1"/>
    <col min="408" max="408" width="5.5703125" style="6" customWidth="1"/>
    <col min="409" max="409" width="5.28515625" style="6" customWidth="1"/>
    <col min="410" max="410" width="5.5703125" style="6" customWidth="1"/>
    <col min="411" max="411" width="5.28515625" style="6" customWidth="1"/>
    <col min="412" max="413" width="8.85546875" style="6"/>
    <col min="414" max="414" width="5.5703125" style="6" customWidth="1"/>
    <col min="415" max="415" width="5.28515625" style="6" customWidth="1"/>
    <col min="416" max="416" width="5.5703125" style="6" customWidth="1"/>
    <col min="417" max="417" width="5.28515625" style="6" customWidth="1"/>
    <col min="418" max="418" width="5.5703125" style="6" customWidth="1"/>
    <col min="419" max="419" width="5.28515625" style="6" customWidth="1"/>
    <col min="420" max="420" width="5.5703125" style="6" customWidth="1"/>
    <col min="421" max="421" width="5.28515625" style="6" customWidth="1"/>
    <col min="422" max="422" width="5.5703125" style="6" customWidth="1"/>
    <col min="423" max="423" width="5.28515625" style="6" customWidth="1"/>
    <col min="424" max="424" width="8.85546875" style="6"/>
    <col min="425" max="425" width="10.28515625" style="6" customWidth="1"/>
    <col min="426" max="426" width="9" style="6" customWidth="1"/>
    <col min="427" max="427" width="8.85546875" style="6"/>
    <col min="428" max="428" width="10.28515625" style="6" customWidth="1"/>
    <col min="429" max="430" width="7.42578125" style="6" bestFit="1" customWidth="1"/>
    <col min="431" max="431" width="8.85546875" style="6"/>
    <col min="432" max="432" width="10.28515625" style="6" customWidth="1"/>
    <col min="433" max="436" width="7.42578125" style="6" bestFit="1" customWidth="1"/>
    <col min="437" max="437" width="8.85546875" style="6"/>
    <col min="438" max="438" width="9.7109375" style="6" customWidth="1"/>
    <col min="439" max="447" width="7.42578125" style="6" bestFit="1" customWidth="1"/>
    <col min="448" max="448" width="6.7109375" style="6" bestFit="1" customWidth="1"/>
    <col min="449" max="449" width="6.42578125" style="6" bestFit="1" customWidth="1"/>
    <col min="450" max="454" width="7.42578125" style="6" bestFit="1" customWidth="1"/>
    <col min="455" max="656" width="8.85546875" style="6"/>
    <col min="657" max="657" width="25.7109375" style="6" customWidth="1"/>
    <col min="658" max="658" width="5.5703125" style="6" customWidth="1"/>
    <col min="659" max="659" width="5.28515625" style="6" customWidth="1"/>
    <col min="660" max="660" width="5.5703125" style="6" customWidth="1"/>
    <col min="661" max="661" width="5.28515625" style="6" customWidth="1"/>
    <col min="662" max="662" width="5.5703125" style="6" customWidth="1"/>
    <col min="663" max="663" width="5.28515625" style="6" customWidth="1"/>
    <col min="664" max="664" width="5.5703125" style="6" customWidth="1"/>
    <col min="665" max="665" width="5.28515625" style="6" customWidth="1"/>
    <col min="666" max="666" width="5.5703125" style="6" customWidth="1"/>
    <col min="667" max="667" width="5.28515625" style="6" customWidth="1"/>
    <col min="668" max="669" width="8.85546875" style="6"/>
    <col min="670" max="670" width="5.5703125" style="6" customWidth="1"/>
    <col min="671" max="671" width="5.28515625" style="6" customWidth="1"/>
    <col min="672" max="672" width="5.5703125" style="6" customWidth="1"/>
    <col min="673" max="673" width="5.28515625" style="6" customWidth="1"/>
    <col min="674" max="674" width="5.5703125" style="6" customWidth="1"/>
    <col min="675" max="675" width="5.28515625" style="6" customWidth="1"/>
    <col min="676" max="676" width="5.5703125" style="6" customWidth="1"/>
    <col min="677" max="677" width="5.28515625" style="6" customWidth="1"/>
    <col min="678" max="678" width="5.5703125" style="6" customWidth="1"/>
    <col min="679" max="679" width="5.28515625" style="6" customWidth="1"/>
    <col min="680" max="680" width="8.85546875" style="6"/>
    <col min="681" max="681" width="10.28515625" style="6" customWidth="1"/>
    <col min="682" max="682" width="9" style="6" customWidth="1"/>
    <col min="683" max="683" width="8.85546875" style="6"/>
    <col min="684" max="684" width="10.28515625" style="6" customWidth="1"/>
    <col min="685" max="686" width="7.42578125" style="6" bestFit="1" customWidth="1"/>
    <col min="687" max="687" width="8.85546875" style="6"/>
    <col min="688" max="688" width="10.28515625" style="6" customWidth="1"/>
    <col min="689" max="692" width="7.42578125" style="6" bestFit="1" customWidth="1"/>
    <col min="693" max="693" width="8.85546875" style="6"/>
    <col min="694" max="694" width="9.7109375" style="6" customWidth="1"/>
    <col min="695" max="703" width="7.42578125" style="6" bestFit="1" customWidth="1"/>
    <col min="704" max="704" width="6.7109375" style="6" bestFit="1" customWidth="1"/>
    <col min="705" max="705" width="6.42578125" style="6" bestFit="1" customWidth="1"/>
    <col min="706" max="710" width="7.42578125" style="6" bestFit="1" customWidth="1"/>
    <col min="711" max="912" width="8.85546875" style="6"/>
    <col min="913" max="913" width="25.7109375" style="6" customWidth="1"/>
    <col min="914" max="914" width="5.5703125" style="6" customWidth="1"/>
    <col min="915" max="915" width="5.28515625" style="6" customWidth="1"/>
    <col min="916" max="916" width="5.5703125" style="6" customWidth="1"/>
    <col min="917" max="917" width="5.28515625" style="6" customWidth="1"/>
    <col min="918" max="918" width="5.5703125" style="6" customWidth="1"/>
    <col min="919" max="919" width="5.28515625" style="6" customWidth="1"/>
    <col min="920" max="920" width="5.5703125" style="6" customWidth="1"/>
    <col min="921" max="921" width="5.28515625" style="6" customWidth="1"/>
    <col min="922" max="922" width="5.5703125" style="6" customWidth="1"/>
    <col min="923" max="923" width="5.28515625" style="6" customWidth="1"/>
    <col min="924" max="925" width="8.85546875" style="6"/>
    <col min="926" max="926" width="5.5703125" style="6" customWidth="1"/>
    <col min="927" max="927" width="5.28515625" style="6" customWidth="1"/>
    <col min="928" max="928" width="5.5703125" style="6" customWidth="1"/>
    <col min="929" max="929" width="5.28515625" style="6" customWidth="1"/>
    <col min="930" max="930" width="5.5703125" style="6" customWidth="1"/>
    <col min="931" max="931" width="5.28515625" style="6" customWidth="1"/>
    <col min="932" max="932" width="5.5703125" style="6" customWidth="1"/>
    <col min="933" max="933" width="5.28515625" style="6" customWidth="1"/>
    <col min="934" max="934" width="5.5703125" style="6" customWidth="1"/>
    <col min="935" max="935" width="5.28515625" style="6" customWidth="1"/>
    <col min="936" max="936" width="8.85546875" style="6"/>
    <col min="937" max="937" width="10.28515625" style="6" customWidth="1"/>
    <col min="938" max="938" width="9" style="6" customWidth="1"/>
    <col min="939" max="939" width="8.85546875" style="6"/>
    <col min="940" max="940" width="10.28515625" style="6" customWidth="1"/>
    <col min="941" max="942" width="7.42578125" style="6" bestFit="1" customWidth="1"/>
    <col min="943" max="943" width="8.85546875" style="6"/>
    <col min="944" max="944" width="10.28515625" style="6" customWidth="1"/>
    <col min="945" max="948" width="7.42578125" style="6" bestFit="1" customWidth="1"/>
    <col min="949" max="949" width="8.85546875" style="6"/>
    <col min="950" max="950" width="9.7109375" style="6" customWidth="1"/>
    <col min="951" max="959" width="7.42578125" style="6" bestFit="1" customWidth="1"/>
    <col min="960" max="960" width="6.7109375" style="6" bestFit="1" customWidth="1"/>
    <col min="961" max="961" width="6.42578125" style="6" bestFit="1" customWidth="1"/>
    <col min="962" max="966" width="7.42578125" style="6" bestFit="1" customWidth="1"/>
    <col min="967" max="1168" width="8.85546875" style="6"/>
    <col min="1169" max="1169" width="25.7109375" style="6" customWidth="1"/>
    <col min="1170" max="1170" width="5.5703125" style="6" customWidth="1"/>
    <col min="1171" max="1171" width="5.28515625" style="6" customWidth="1"/>
    <col min="1172" max="1172" width="5.5703125" style="6" customWidth="1"/>
    <col min="1173" max="1173" width="5.28515625" style="6" customWidth="1"/>
    <col min="1174" max="1174" width="5.5703125" style="6" customWidth="1"/>
    <col min="1175" max="1175" width="5.28515625" style="6" customWidth="1"/>
    <col min="1176" max="1176" width="5.5703125" style="6" customWidth="1"/>
    <col min="1177" max="1177" width="5.28515625" style="6" customWidth="1"/>
    <col min="1178" max="1178" width="5.5703125" style="6" customWidth="1"/>
    <col min="1179" max="1179" width="5.28515625" style="6" customWidth="1"/>
    <col min="1180" max="1181" width="8.85546875" style="6"/>
    <col min="1182" max="1182" width="5.5703125" style="6" customWidth="1"/>
    <col min="1183" max="1183" width="5.28515625" style="6" customWidth="1"/>
    <col min="1184" max="1184" width="5.5703125" style="6" customWidth="1"/>
    <col min="1185" max="1185" width="5.28515625" style="6" customWidth="1"/>
    <col min="1186" max="1186" width="5.5703125" style="6" customWidth="1"/>
    <col min="1187" max="1187" width="5.28515625" style="6" customWidth="1"/>
    <col min="1188" max="1188" width="5.5703125" style="6" customWidth="1"/>
    <col min="1189" max="1189" width="5.28515625" style="6" customWidth="1"/>
    <col min="1190" max="1190" width="5.5703125" style="6" customWidth="1"/>
    <col min="1191" max="1191" width="5.28515625" style="6" customWidth="1"/>
    <col min="1192" max="1192" width="8.85546875" style="6"/>
    <col min="1193" max="1193" width="10.28515625" style="6" customWidth="1"/>
    <col min="1194" max="1194" width="9" style="6" customWidth="1"/>
    <col min="1195" max="1195" width="8.85546875" style="6"/>
    <col min="1196" max="1196" width="10.28515625" style="6" customWidth="1"/>
    <col min="1197" max="1198" width="7.42578125" style="6" bestFit="1" customWidth="1"/>
    <col min="1199" max="1199" width="8.85546875" style="6"/>
    <col min="1200" max="1200" width="10.28515625" style="6" customWidth="1"/>
    <col min="1201" max="1204" width="7.42578125" style="6" bestFit="1" customWidth="1"/>
    <col min="1205" max="1205" width="8.85546875" style="6"/>
    <col min="1206" max="1206" width="9.7109375" style="6" customWidth="1"/>
    <col min="1207" max="1215" width="7.42578125" style="6" bestFit="1" customWidth="1"/>
    <col min="1216" max="1216" width="6.7109375" style="6" bestFit="1" customWidth="1"/>
    <col min="1217" max="1217" width="6.42578125" style="6" bestFit="1" customWidth="1"/>
    <col min="1218" max="1222" width="7.42578125" style="6" bestFit="1" customWidth="1"/>
    <col min="1223" max="1424" width="8.85546875" style="6"/>
    <col min="1425" max="1425" width="25.7109375" style="6" customWidth="1"/>
    <col min="1426" max="1426" width="5.5703125" style="6" customWidth="1"/>
    <col min="1427" max="1427" width="5.28515625" style="6" customWidth="1"/>
    <col min="1428" max="1428" width="5.5703125" style="6" customWidth="1"/>
    <col min="1429" max="1429" width="5.28515625" style="6" customWidth="1"/>
    <col min="1430" max="1430" width="5.5703125" style="6" customWidth="1"/>
    <col min="1431" max="1431" width="5.28515625" style="6" customWidth="1"/>
    <col min="1432" max="1432" width="5.5703125" style="6" customWidth="1"/>
    <col min="1433" max="1433" width="5.28515625" style="6" customWidth="1"/>
    <col min="1434" max="1434" width="5.5703125" style="6" customWidth="1"/>
    <col min="1435" max="1435" width="5.28515625" style="6" customWidth="1"/>
    <col min="1436" max="1437" width="8.85546875" style="6"/>
    <col min="1438" max="1438" width="5.5703125" style="6" customWidth="1"/>
    <col min="1439" max="1439" width="5.28515625" style="6" customWidth="1"/>
    <col min="1440" max="1440" width="5.5703125" style="6" customWidth="1"/>
    <col min="1441" max="1441" width="5.28515625" style="6" customWidth="1"/>
    <col min="1442" max="1442" width="5.5703125" style="6" customWidth="1"/>
    <col min="1443" max="1443" width="5.28515625" style="6" customWidth="1"/>
    <col min="1444" max="1444" width="5.5703125" style="6" customWidth="1"/>
    <col min="1445" max="1445" width="5.28515625" style="6" customWidth="1"/>
    <col min="1446" max="1446" width="5.5703125" style="6" customWidth="1"/>
    <col min="1447" max="1447" width="5.28515625" style="6" customWidth="1"/>
    <col min="1448" max="1448" width="8.85546875" style="6"/>
    <col min="1449" max="1449" width="10.28515625" style="6" customWidth="1"/>
    <col min="1450" max="1450" width="9" style="6" customWidth="1"/>
    <col min="1451" max="1451" width="8.85546875" style="6"/>
    <col min="1452" max="1452" width="10.28515625" style="6" customWidth="1"/>
    <col min="1453" max="1454" width="7.42578125" style="6" bestFit="1" customWidth="1"/>
    <col min="1455" max="1455" width="8.85546875" style="6"/>
    <col min="1456" max="1456" width="10.28515625" style="6" customWidth="1"/>
    <col min="1457" max="1460" width="7.42578125" style="6" bestFit="1" customWidth="1"/>
    <col min="1461" max="1461" width="8.85546875" style="6"/>
    <col min="1462" max="1462" width="9.7109375" style="6" customWidth="1"/>
    <col min="1463" max="1471" width="7.42578125" style="6" bestFit="1" customWidth="1"/>
    <col min="1472" max="1472" width="6.7109375" style="6" bestFit="1" customWidth="1"/>
    <col min="1473" max="1473" width="6.42578125" style="6" bestFit="1" customWidth="1"/>
    <col min="1474" max="1478" width="7.42578125" style="6" bestFit="1" customWidth="1"/>
    <col min="1479" max="1680" width="8.85546875" style="6"/>
    <col min="1681" max="1681" width="25.7109375" style="6" customWidth="1"/>
    <col min="1682" max="1682" width="5.5703125" style="6" customWidth="1"/>
    <col min="1683" max="1683" width="5.28515625" style="6" customWidth="1"/>
    <col min="1684" max="1684" width="5.5703125" style="6" customWidth="1"/>
    <col min="1685" max="1685" width="5.28515625" style="6" customWidth="1"/>
    <col min="1686" max="1686" width="5.5703125" style="6" customWidth="1"/>
    <col min="1687" max="1687" width="5.28515625" style="6" customWidth="1"/>
    <col min="1688" max="1688" width="5.5703125" style="6" customWidth="1"/>
    <col min="1689" max="1689" width="5.28515625" style="6" customWidth="1"/>
    <col min="1690" max="1690" width="5.5703125" style="6" customWidth="1"/>
    <col min="1691" max="1691" width="5.28515625" style="6" customWidth="1"/>
    <col min="1692" max="1693" width="8.85546875" style="6"/>
    <col min="1694" max="1694" width="5.5703125" style="6" customWidth="1"/>
    <col min="1695" max="1695" width="5.28515625" style="6" customWidth="1"/>
    <col min="1696" max="1696" width="5.5703125" style="6" customWidth="1"/>
    <col min="1697" max="1697" width="5.28515625" style="6" customWidth="1"/>
    <col min="1698" max="1698" width="5.5703125" style="6" customWidth="1"/>
    <col min="1699" max="1699" width="5.28515625" style="6" customWidth="1"/>
    <col min="1700" max="1700" width="5.5703125" style="6" customWidth="1"/>
    <col min="1701" max="1701" width="5.28515625" style="6" customWidth="1"/>
    <col min="1702" max="1702" width="5.5703125" style="6" customWidth="1"/>
    <col min="1703" max="1703" width="5.28515625" style="6" customWidth="1"/>
    <col min="1704" max="1704" width="8.85546875" style="6"/>
    <col min="1705" max="1705" width="10.28515625" style="6" customWidth="1"/>
    <col min="1706" max="1706" width="9" style="6" customWidth="1"/>
    <col min="1707" max="1707" width="8.85546875" style="6"/>
    <col min="1708" max="1708" width="10.28515625" style="6" customWidth="1"/>
    <col min="1709" max="1710" width="7.42578125" style="6" bestFit="1" customWidth="1"/>
    <col min="1711" max="1711" width="8.85546875" style="6"/>
    <col min="1712" max="1712" width="10.28515625" style="6" customWidth="1"/>
    <col min="1713" max="1716" width="7.42578125" style="6" bestFit="1" customWidth="1"/>
    <col min="1717" max="1717" width="8.85546875" style="6"/>
    <col min="1718" max="1718" width="9.7109375" style="6" customWidth="1"/>
    <col min="1719" max="1727" width="7.42578125" style="6" bestFit="1" customWidth="1"/>
    <col min="1728" max="1728" width="6.7109375" style="6" bestFit="1" customWidth="1"/>
    <col min="1729" max="1729" width="6.42578125" style="6" bestFit="1" customWidth="1"/>
    <col min="1730" max="1734" width="7.42578125" style="6" bestFit="1" customWidth="1"/>
    <col min="1735" max="1936" width="8.85546875" style="6"/>
    <col min="1937" max="1937" width="25.7109375" style="6" customWidth="1"/>
    <col min="1938" max="1938" width="5.5703125" style="6" customWidth="1"/>
    <col min="1939" max="1939" width="5.28515625" style="6" customWidth="1"/>
    <col min="1940" max="1940" width="5.5703125" style="6" customWidth="1"/>
    <col min="1941" max="1941" width="5.28515625" style="6" customWidth="1"/>
    <col min="1942" max="1942" width="5.5703125" style="6" customWidth="1"/>
    <col min="1943" max="1943" width="5.28515625" style="6" customWidth="1"/>
    <col min="1944" max="1944" width="5.5703125" style="6" customWidth="1"/>
    <col min="1945" max="1945" width="5.28515625" style="6" customWidth="1"/>
    <col min="1946" max="1946" width="5.5703125" style="6" customWidth="1"/>
    <col min="1947" max="1947" width="5.28515625" style="6" customWidth="1"/>
    <col min="1948" max="1949" width="8.85546875" style="6"/>
    <col min="1950" max="1950" width="5.5703125" style="6" customWidth="1"/>
    <col min="1951" max="1951" width="5.28515625" style="6" customWidth="1"/>
    <col min="1952" max="1952" width="5.5703125" style="6" customWidth="1"/>
    <col min="1953" max="1953" width="5.28515625" style="6" customWidth="1"/>
    <col min="1954" max="1954" width="5.5703125" style="6" customWidth="1"/>
    <col min="1955" max="1955" width="5.28515625" style="6" customWidth="1"/>
    <col min="1956" max="1956" width="5.5703125" style="6" customWidth="1"/>
    <col min="1957" max="1957" width="5.28515625" style="6" customWidth="1"/>
    <col min="1958" max="1958" width="5.5703125" style="6" customWidth="1"/>
    <col min="1959" max="1959" width="5.28515625" style="6" customWidth="1"/>
    <col min="1960" max="1960" width="8.85546875" style="6"/>
    <col min="1961" max="1961" width="10.28515625" style="6" customWidth="1"/>
    <col min="1962" max="1962" width="9" style="6" customWidth="1"/>
    <col min="1963" max="1963" width="8.85546875" style="6"/>
    <col min="1964" max="1964" width="10.28515625" style="6" customWidth="1"/>
    <col min="1965" max="1966" width="7.42578125" style="6" bestFit="1" customWidth="1"/>
    <col min="1967" max="1967" width="8.85546875" style="6"/>
    <col min="1968" max="1968" width="10.28515625" style="6" customWidth="1"/>
    <col min="1969" max="1972" width="7.42578125" style="6" bestFit="1" customWidth="1"/>
    <col min="1973" max="1973" width="8.85546875" style="6"/>
    <col min="1974" max="1974" width="9.7109375" style="6" customWidth="1"/>
    <col min="1975" max="1983" width="7.42578125" style="6" bestFit="1" customWidth="1"/>
    <col min="1984" max="1984" width="6.7109375" style="6" bestFit="1" customWidth="1"/>
    <col min="1985" max="1985" width="6.42578125" style="6" bestFit="1" customWidth="1"/>
    <col min="1986" max="1990" width="7.42578125" style="6" bestFit="1" customWidth="1"/>
    <col min="1991" max="2192" width="8.85546875" style="6"/>
    <col min="2193" max="2193" width="25.7109375" style="6" customWidth="1"/>
    <col min="2194" max="2194" width="5.5703125" style="6" customWidth="1"/>
    <col min="2195" max="2195" width="5.28515625" style="6" customWidth="1"/>
    <col min="2196" max="2196" width="5.5703125" style="6" customWidth="1"/>
    <col min="2197" max="2197" width="5.28515625" style="6" customWidth="1"/>
    <col min="2198" max="2198" width="5.5703125" style="6" customWidth="1"/>
    <col min="2199" max="2199" width="5.28515625" style="6" customWidth="1"/>
    <col min="2200" max="2200" width="5.5703125" style="6" customWidth="1"/>
    <col min="2201" max="2201" width="5.28515625" style="6" customWidth="1"/>
    <col min="2202" max="2202" width="5.5703125" style="6" customWidth="1"/>
    <col min="2203" max="2203" width="5.28515625" style="6" customWidth="1"/>
    <col min="2204" max="2205" width="8.85546875" style="6"/>
    <col min="2206" max="2206" width="5.5703125" style="6" customWidth="1"/>
    <col min="2207" max="2207" width="5.28515625" style="6" customWidth="1"/>
    <col min="2208" max="2208" width="5.5703125" style="6" customWidth="1"/>
    <col min="2209" max="2209" width="5.28515625" style="6" customWidth="1"/>
    <col min="2210" max="2210" width="5.5703125" style="6" customWidth="1"/>
    <col min="2211" max="2211" width="5.28515625" style="6" customWidth="1"/>
    <col min="2212" max="2212" width="5.5703125" style="6" customWidth="1"/>
    <col min="2213" max="2213" width="5.28515625" style="6" customWidth="1"/>
    <col min="2214" max="2214" width="5.5703125" style="6" customWidth="1"/>
    <col min="2215" max="2215" width="5.28515625" style="6" customWidth="1"/>
    <col min="2216" max="2216" width="8.85546875" style="6"/>
    <col min="2217" max="2217" width="10.28515625" style="6" customWidth="1"/>
    <col min="2218" max="2218" width="9" style="6" customWidth="1"/>
    <col min="2219" max="2219" width="8.85546875" style="6"/>
    <col min="2220" max="2220" width="10.28515625" style="6" customWidth="1"/>
    <col min="2221" max="2222" width="7.42578125" style="6" bestFit="1" customWidth="1"/>
    <col min="2223" max="2223" width="8.85546875" style="6"/>
    <col min="2224" max="2224" width="10.28515625" style="6" customWidth="1"/>
    <col min="2225" max="2228" width="7.42578125" style="6" bestFit="1" customWidth="1"/>
    <col min="2229" max="2229" width="8.85546875" style="6"/>
    <col min="2230" max="2230" width="9.7109375" style="6" customWidth="1"/>
    <col min="2231" max="2239" width="7.42578125" style="6" bestFit="1" customWidth="1"/>
    <col min="2240" max="2240" width="6.7109375" style="6" bestFit="1" customWidth="1"/>
    <col min="2241" max="2241" width="6.42578125" style="6" bestFit="1" customWidth="1"/>
    <col min="2242" max="2246" width="7.42578125" style="6" bestFit="1" customWidth="1"/>
    <col min="2247" max="2448" width="8.85546875" style="6"/>
    <col min="2449" max="2449" width="25.7109375" style="6" customWidth="1"/>
    <col min="2450" max="2450" width="5.5703125" style="6" customWidth="1"/>
    <col min="2451" max="2451" width="5.28515625" style="6" customWidth="1"/>
    <col min="2452" max="2452" width="5.5703125" style="6" customWidth="1"/>
    <col min="2453" max="2453" width="5.28515625" style="6" customWidth="1"/>
    <col min="2454" max="2454" width="5.5703125" style="6" customWidth="1"/>
    <col min="2455" max="2455" width="5.28515625" style="6" customWidth="1"/>
    <col min="2456" max="2456" width="5.5703125" style="6" customWidth="1"/>
    <col min="2457" max="2457" width="5.28515625" style="6" customWidth="1"/>
    <col min="2458" max="2458" width="5.5703125" style="6" customWidth="1"/>
    <col min="2459" max="2459" width="5.28515625" style="6" customWidth="1"/>
    <col min="2460" max="2461" width="8.85546875" style="6"/>
    <col min="2462" max="2462" width="5.5703125" style="6" customWidth="1"/>
    <col min="2463" max="2463" width="5.28515625" style="6" customWidth="1"/>
    <col min="2464" max="2464" width="5.5703125" style="6" customWidth="1"/>
    <col min="2465" max="2465" width="5.28515625" style="6" customWidth="1"/>
    <col min="2466" max="2466" width="5.5703125" style="6" customWidth="1"/>
    <col min="2467" max="2467" width="5.28515625" style="6" customWidth="1"/>
    <col min="2468" max="2468" width="5.5703125" style="6" customWidth="1"/>
    <col min="2469" max="2469" width="5.28515625" style="6" customWidth="1"/>
    <col min="2470" max="2470" width="5.5703125" style="6" customWidth="1"/>
    <col min="2471" max="2471" width="5.28515625" style="6" customWidth="1"/>
    <col min="2472" max="2472" width="8.85546875" style="6"/>
    <col min="2473" max="2473" width="10.28515625" style="6" customWidth="1"/>
    <col min="2474" max="2474" width="9" style="6" customWidth="1"/>
    <col min="2475" max="2475" width="8.85546875" style="6"/>
    <col min="2476" max="2476" width="10.28515625" style="6" customWidth="1"/>
    <col min="2477" max="2478" width="7.42578125" style="6" bestFit="1" customWidth="1"/>
    <col min="2479" max="2479" width="8.85546875" style="6"/>
    <col min="2480" max="2480" width="10.28515625" style="6" customWidth="1"/>
    <col min="2481" max="2484" width="7.42578125" style="6" bestFit="1" customWidth="1"/>
    <col min="2485" max="2485" width="8.85546875" style="6"/>
    <col min="2486" max="2486" width="9.7109375" style="6" customWidth="1"/>
    <col min="2487" max="2495" width="7.42578125" style="6" bestFit="1" customWidth="1"/>
    <col min="2496" max="2496" width="6.7109375" style="6" bestFit="1" customWidth="1"/>
    <col min="2497" max="2497" width="6.42578125" style="6" bestFit="1" customWidth="1"/>
    <col min="2498" max="2502" width="7.42578125" style="6" bestFit="1" customWidth="1"/>
    <col min="2503" max="2704" width="8.85546875" style="6"/>
    <col min="2705" max="2705" width="25.7109375" style="6" customWidth="1"/>
    <col min="2706" max="2706" width="5.5703125" style="6" customWidth="1"/>
    <col min="2707" max="2707" width="5.28515625" style="6" customWidth="1"/>
    <col min="2708" max="2708" width="5.5703125" style="6" customWidth="1"/>
    <col min="2709" max="2709" width="5.28515625" style="6" customWidth="1"/>
    <col min="2710" max="2710" width="5.5703125" style="6" customWidth="1"/>
    <col min="2711" max="2711" width="5.28515625" style="6" customWidth="1"/>
    <col min="2712" max="2712" width="5.5703125" style="6" customWidth="1"/>
    <col min="2713" max="2713" width="5.28515625" style="6" customWidth="1"/>
    <col min="2714" max="2714" width="5.5703125" style="6" customWidth="1"/>
    <col min="2715" max="2715" width="5.28515625" style="6" customWidth="1"/>
    <col min="2716" max="2717" width="8.85546875" style="6"/>
    <col min="2718" max="2718" width="5.5703125" style="6" customWidth="1"/>
    <col min="2719" max="2719" width="5.28515625" style="6" customWidth="1"/>
    <col min="2720" max="2720" width="5.5703125" style="6" customWidth="1"/>
    <col min="2721" max="2721" width="5.28515625" style="6" customWidth="1"/>
    <col min="2722" max="2722" width="5.5703125" style="6" customWidth="1"/>
    <col min="2723" max="2723" width="5.28515625" style="6" customWidth="1"/>
    <col min="2724" max="2724" width="5.5703125" style="6" customWidth="1"/>
    <col min="2725" max="2725" width="5.28515625" style="6" customWidth="1"/>
    <col min="2726" max="2726" width="5.5703125" style="6" customWidth="1"/>
    <col min="2727" max="2727" width="5.28515625" style="6" customWidth="1"/>
    <col min="2728" max="2728" width="8.85546875" style="6"/>
    <col min="2729" max="2729" width="10.28515625" style="6" customWidth="1"/>
    <col min="2730" max="2730" width="9" style="6" customWidth="1"/>
    <col min="2731" max="2731" width="8.85546875" style="6"/>
    <col min="2732" max="2732" width="10.28515625" style="6" customWidth="1"/>
    <col min="2733" max="2734" width="7.42578125" style="6" bestFit="1" customWidth="1"/>
    <col min="2735" max="2735" width="8.85546875" style="6"/>
    <col min="2736" max="2736" width="10.28515625" style="6" customWidth="1"/>
    <col min="2737" max="2740" width="7.42578125" style="6" bestFit="1" customWidth="1"/>
    <col min="2741" max="2741" width="8.85546875" style="6"/>
    <col min="2742" max="2742" width="9.7109375" style="6" customWidth="1"/>
    <col min="2743" max="2751" width="7.42578125" style="6" bestFit="1" customWidth="1"/>
    <col min="2752" max="2752" width="6.7109375" style="6" bestFit="1" customWidth="1"/>
    <col min="2753" max="2753" width="6.42578125" style="6" bestFit="1" customWidth="1"/>
    <col min="2754" max="2758" width="7.42578125" style="6" bestFit="1" customWidth="1"/>
    <col min="2759" max="2960" width="8.85546875" style="6"/>
    <col min="2961" max="2961" width="25.7109375" style="6" customWidth="1"/>
    <col min="2962" max="2962" width="5.5703125" style="6" customWidth="1"/>
    <col min="2963" max="2963" width="5.28515625" style="6" customWidth="1"/>
    <col min="2964" max="2964" width="5.5703125" style="6" customWidth="1"/>
    <col min="2965" max="2965" width="5.28515625" style="6" customWidth="1"/>
    <col min="2966" max="2966" width="5.5703125" style="6" customWidth="1"/>
    <col min="2967" max="2967" width="5.28515625" style="6" customWidth="1"/>
    <col min="2968" max="2968" width="5.5703125" style="6" customWidth="1"/>
    <col min="2969" max="2969" width="5.28515625" style="6" customWidth="1"/>
    <col min="2970" max="2970" width="5.5703125" style="6" customWidth="1"/>
    <col min="2971" max="2971" width="5.28515625" style="6" customWidth="1"/>
    <col min="2972" max="2973" width="8.85546875" style="6"/>
    <col min="2974" max="2974" width="5.5703125" style="6" customWidth="1"/>
    <col min="2975" max="2975" width="5.28515625" style="6" customWidth="1"/>
    <col min="2976" max="2976" width="5.5703125" style="6" customWidth="1"/>
    <col min="2977" max="2977" width="5.28515625" style="6" customWidth="1"/>
    <col min="2978" max="2978" width="5.5703125" style="6" customWidth="1"/>
    <col min="2979" max="2979" width="5.28515625" style="6" customWidth="1"/>
    <col min="2980" max="2980" width="5.5703125" style="6" customWidth="1"/>
    <col min="2981" max="2981" width="5.28515625" style="6" customWidth="1"/>
    <col min="2982" max="2982" width="5.5703125" style="6" customWidth="1"/>
    <col min="2983" max="2983" width="5.28515625" style="6" customWidth="1"/>
    <col min="2984" max="2984" width="8.85546875" style="6"/>
    <col min="2985" max="2985" width="10.28515625" style="6" customWidth="1"/>
    <col min="2986" max="2986" width="9" style="6" customWidth="1"/>
    <col min="2987" max="2987" width="8.85546875" style="6"/>
    <col min="2988" max="2988" width="10.28515625" style="6" customWidth="1"/>
    <col min="2989" max="2990" width="7.42578125" style="6" bestFit="1" customWidth="1"/>
    <col min="2991" max="2991" width="8.85546875" style="6"/>
    <col min="2992" max="2992" width="10.28515625" style="6" customWidth="1"/>
    <col min="2993" max="2996" width="7.42578125" style="6" bestFit="1" customWidth="1"/>
    <col min="2997" max="2997" width="8.85546875" style="6"/>
    <col min="2998" max="2998" width="9.7109375" style="6" customWidth="1"/>
    <col min="2999" max="3007" width="7.42578125" style="6" bestFit="1" customWidth="1"/>
    <col min="3008" max="3008" width="6.7109375" style="6" bestFit="1" customWidth="1"/>
    <col min="3009" max="3009" width="6.42578125" style="6" bestFit="1" customWidth="1"/>
    <col min="3010" max="3014" width="7.42578125" style="6" bestFit="1" customWidth="1"/>
    <col min="3015" max="3216" width="8.85546875" style="6"/>
    <col min="3217" max="3217" width="25.7109375" style="6" customWidth="1"/>
    <col min="3218" max="3218" width="5.5703125" style="6" customWidth="1"/>
    <col min="3219" max="3219" width="5.28515625" style="6" customWidth="1"/>
    <col min="3220" max="3220" width="5.5703125" style="6" customWidth="1"/>
    <col min="3221" max="3221" width="5.28515625" style="6" customWidth="1"/>
    <col min="3222" max="3222" width="5.5703125" style="6" customWidth="1"/>
    <col min="3223" max="3223" width="5.28515625" style="6" customWidth="1"/>
    <col min="3224" max="3224" width="5.5703125" style="6" customWidth="1"/>
    <col min="3225" max="3225" width="5.28515625" style="6" customWidth="1"/>
    <col min="3226" max="3226" width="5.5703125" style="6" customWidth="1"/>
    <col min="3227" max="3227" width="5.28515625" style="6" customWidth="1"/>
    <col min="3228" max="3229" width="8.85546875" style="6"/>
    <col min="3230" max="3230" width="5.5703125" style="6" customWidth="1"/>
    <col min="3231" max="3231" width="5.28515625" style="6" customWidth="1"/>
    <col min="3232" max="3232" width="5.5703125" style="6" customWidth="1"/>
    <col min="3233" max="3233" width="5.28515625" style="6" customWidth="1"/>
    <col min="3234" max="3234" width="5.5703125" style="6" customWidth="1"/>
    <col min="3235" max="3235" width="5.28515625" style="6" customWidth="1"/>
    <col min="3236" max="3236" width="5.5703125" style="6" customWidth="1"/>
    <col min="3237" max="3237" width="5.28515625" style="6" customWidth="1"/>
    <col min="3238" max="3238" width="5.5703125" style="6" customWidth="1"/>
    <col min="3239" max="3239" width="5.28515625" style="6" customWidth="1"/>
    <col min="3240" max="3240" width="8.85546875" style="6"/>
    <col min="3241" max="3241" width="10.28515625" style="6" customWidth="1"/>
    <col min="3242" max="3242" width="9" style="6" customWidth="1"/>
    <col min="3243" max="3243" width="8.85546875" style="6"/>
    <col min="3244" max="3244" width="10.28515625" style="6" customWidth="1"/>
    <col min="3245" max="3246" width="7.42578125" style="6" bestFit="1" customWidth="1"/>
    <col min="3247" max="3247" width="8.85546875" style="6"/>
    <col min="3248" max="3248" width="10.28515625" style="6" customWidth="1"/>
    <col min="3249" max="3252" width="7.42578125" style="6" bestFit="1" customWidth="1"/>
    <col min="3253" max="3253" width="8.85546875" style="6"/>
    <col min="3254" max="3254" width="9.7109375" style="6" customWidth="1"/>
    <col min="3255" max="3263" width="7.42578125" style="6" bestFit="1" customWidth="1"/>
    <col min="3264" max="3264" width="6.7109375" style="6" bestFit="1" customWidth="1"/>
    <col min="3265" max="3265" width="6.42578125" style="6" bestFit="1" customWidth="1"/>
    <col min="3266" max="3270" width="7.42578125" style="6" bestFit="1" customWidth="1"/>
    <col min="3271" max="3472" width="8.85546875" style="6"/>
    <col min="3473" max="3473" width="25.7109375" style="6" customWidth="1"/>
    <col min="3474" max="3474" width="5.5703125" style="6" customWidth="1"/>
    <col min="3475" max="3475" width="5.28515625" style="6" customWidth="1"/>
    <col min="3476" max="3476" width="5.5703125" style="6" customWidth="1"/>
    <col min="3477" max="3477" width="5.28515625" style="6" customWidth="1"/>
    <col min="3478" max="3478" width="5.5703125" style="6" customWidth="1"/>
    <col min="3479" max="3479" width="5.28515625" style="6" customWidth="1"/>
    <col min="3480" max="3480" width="5.5703125" style="6" customWidth="1"/>
    <col min="3481" max="3481" width="5.28515625" style="6" customWidth="1"/>
    <col min="3482" max="3482" width="5.5703125" style="6" customWidth="1"/>
    <col min="3483" max="3483" width="5.28515625" style="6" customWidth="1"/>
    <col min="3484" max="3485" width="8.85546875" style="6"/>
    <col min="3486" max="3486" width="5.5703125" style="6" customWidth="1"/>
    <col min="3487" max="3487" width="5.28515625" style="6" customWidth="1"/>
    <col min="3488" max="3488" width="5.5703125" style="6" customWidth="1"/>
    <col min="3489" max="3489" width="5.28515625" style="6" customWidth="1"/>
    <col min="3490" max="3490" width="5.5703125" style="6" customWidth="1"/>
    <col min="3491" max="3491" width="5.28515625" style="6" customWidth="1"/>
    <col min="3492" max="3492" width="5.5703125" style="6" customWidth="1"/>
    <col min="3493" max="3493" width="5.28515625" style="6" customWidth="1"/>
    <col min="3494" max="3494" width="5.5703125" style="6" customWidth="1"/>
    <col min="3495" max="3495" width="5.28515625" style="6" customWidth="1"/>
    <col min="3496" max="3496" width="8.85546875" style="6"/>
    <col min="3497" max="3497" width="10.28515625" style="6" customWidth="1"/>
    <col min="3498" max="3498" width="9" style="6" customWidth="1"/>
    <col min="3499" max="3499" width="8.85546875" style="6"/>
    <col min="3500" max="3500" width="10.28515625" style="6" customWidth="1"/>
    <col min="3501" max="3502" width="7.42578125" style="6" bestFit="1" customWidth="1"/>
    <col min="3503" max="3503" width="8.85546875" style="6"/>
    <col min="3504" max="3504" width="10.28515625" style="6" customWidth="1"/>
    <col min="3505" max="3508" width="7.42578125" style="6" bestFit="1" customWidth="1"/>
    <col min="3509" max="3509" width="8.85546875" style="6"/>
    <col min="3510" max="3510" width="9.7109375" style="6" customWidth="1"/>
    <col min="3511" max="3519" width="7.42578125" style="6" bestFit="1" customWidth="1"/>
    <col min="3520" max="3520" width="6.7109375" style="6" bestFit="1" customWidth="1"/>
    <col min="3521" max="3521" width="6.42578125" style="6" bestFit="1" customWidth="1"/>
    <col min="3522" max="3526" width="7.42578125" style="6" bestFit="1" customWidth="1"/>
    <col min="3527" max="3728" width="8.85546875" style="6"/>
    <col min="3729" max="3729" width="25.7109375" style="6" customWidth="1"/>
    <col min="3730" max="3730" width="5.5703125" style="6" customWidth="1"/>
    <col min="3731" max="3731" width="5.28515625" style="6" customWidth="1"/>
    <col min="3732" max="3732" width="5.5703125" style="6" customWidth="1"/>
    <col min="3733" max="3733" width="5.28515625" style="6" customWidth="1"/>
    <col min="3734" max="3734" width="5.5703125" style="6" customWidth="1"/>
    <col min="3735" max="3735" width="5.28515625" style="6" customWidth="1"/>
    <col min="3736" max="3736" width="5.5703125" style="6" customWidth="1"/>
    <col min="3737" max="3737" width="5.28515625" style="6" customWidth="1"/>
    <col min="3738" max="3738" width="5.5703125" style="6" customWidth="1"/>
    <col min="3739" max="3739" width="5.28515625" style="6" customWidth="1"/>
    <col min="3740" max="3741" width="8.85546875" style="6"/>
    <col min="3742" max="3742" width="5.5703125" style="6" customWidth="1"/>
    <col min="3743" max="3743" width="5.28515625" style="6" customWidth="1"/>
    <col min="3744" max="3744" width="5.5703125" style="6" customWidth="1"/>
    <col min="3745" max="3745" width="5.28515625" style="6" customWidth="1"/>
    <col min="3746" max="3746" width="5.5703125" style="6" customWidth="1"/>
    <col min="3747" max="3747" width="5.28515625" style="6" customWidth="1"/>
    <col min="3748" max="3748" width="5.5703125" style="6" customWidth="1"/>
    <col min="3749" max="3749" width="5.28515625" style="6" customWidth="1"/>
    <col min="3750" max="3750" width="5.5703125" style="6" customWidth="1"/>
    <col min="3751" max="3751" width="5.28515625" style="6" customWidth="1"/>
    <col min="3752" max="3752" width="8.85546875" style="6"/>
    <col min="3753" max="3753" width="10.28515625" style="6" customWidth="1"/>
    <col min="3754" max="3754" width="9" style="6" customWidth="1"/>
    <col min="3755" max="3755" width="8.85546875" style="6"/>
    <col min="3756" max="3756" width="10.28515625" style="6" customWidth="1"/>
    <col min="3757" max="3758" width="7.42578125" style="6" bestFit="1" customWidth="1"/>
    <col min="3759" max="3759" width="8.85546875" style="6"/>
    <col min="3760" max="3760" width="10.28515625" style="6" customWidth="1"/>
    <col min="3761" max="3764" width="7.42578125" style="6" bestFit="1" customWidth="1"/>
    <col min="3765" max="3765" width="8.85546875" style="6"/>
    <col min="3766" max="3766" width="9.7109375" style="6" customWidth="1"/>
    <col min="3767" max="3775" width="7.42578125" style="6" bestFit="1" customWidth="1"/>
    <col min="3776" max="3776" width="6.7109375" style="6" bestFit="1" customWidth="1"/>
    <col min="3777" max="3777" width="6.42578125" style="6" bestFit="1" customWidth="1"/>
    <col min="3778" max="3782" width="7.42578125" style="6" bestFit="1" customWidth="1"/>
    <col min="3783" max="3984" width="8.85546875" style="6"/>
    <col min="3985" max="3985" width="25.7109375" style="6" customWidth="1"/>
    <col min="3986" max="3986" width="5.5703125" style="6" customWidth="1"/>
    <col min="3987" max="3987" width="5.28515625" style="6" customWidth="1"/>
    <col min="3988" max="3988" width="5.5703125" style="6" customWidth="1"/>
    <col min="3989" max="3989" width="5.28515625" style="6" customWidth="1"/>
    <col min="3990" max="3990" width="5.5703125" style="6" customWidth="1"/>
    <col min="3991" max="3991" width="5.28515625" style="6" customWidth="1"/>
    <col min="3992" max="3992" width="5.5703125" style="6" customWidth="1"/>
    <col min="3993" max="3993" width="5.28515625" style="6" customWidth="1"/>
    <col min="3994" max="3994" width="5.5703125" style="6" customWidth="1"/>
    <col min="3995" max="3995" width="5.28515625" style="6" customWidth="1"/>
    <col min="3996" max="3997" width="8.85546875" style="6"/>
    <col min="3998" max="3998" width="5.5703125" style="6" customWidth="1"/>
    <col min="3999" max="3999" width="5.28515625" style="6" customWidth="1"/>
    <col min="4000" max="4000" width="5.5703125" style="6" customWidth="1"/>
    <col min="4001" max="4001" width="5.28515625" style="6" customWidth="1"/>
    <col min="4002" max="4002" width="5.5703125" style="6" customWidth="1"/>
    <col min="4003" max="4003" width="5.28515625" style="6" customWidth="1"/>
    <col min="4004" max="4004" width="5.5703125" style="6" customWidth="1"/>
    <col min="4005" max="4005" width="5.28515625" style="6" customWidth="1"/>
    <col min="4006" max="4006" width="5.5703125" style="6" customWidth="1"/>
    <col min="4007" max="4007" width="5.28515625" style="6" customWidth="1"/>
    <col min="4008" max="4008" width="8.85546875" style="6"/>
    <col min="4009" max="4009" width="10.28515625" style="6" customWidth="1"/>
    <col min="4010" max="4010" width="9" style="6" customWidth="1"/>
    <col min="4011" max="4011" width="8.85546875" style="6"/>
    <col min="4012" max="4012" width="10.28515625" style="6" customWidth="1"/>
    <col min="4013" max="4014" width="7.42578125" style="6" bestFit="1" customWidth="1"/>
    <col min="4015" max="4015" width="8.85546875" style="6"/>
    <col min="4016" max="4016" width="10.28515625" style="6" customWidth="1"/>
    <col min="4017" max="4020" width="7.42578125" style="6" bestFit="1" customWidth="1"/>
    <col min="4021" max="4021" width="8.85546875" style="6"/>
    <col min="4022" max="4022" width="9.7109375" style="6" customWidth="1"/>
    <col min="4023" max="4031" width="7.42578125" style="6" bestFit="1" customWidth="1"/>
    <col min="4032" max="4032" width="6.7109375" style="6" bestFit="1" customWidth="1"/>
    <col min="4033" max="4033" width="6.42578125" style="6" bestFit="1" customWidth="1"/>
    <col min="4034" max="4038" width="7.42578125" style="6" bestFit="1" customWidth="1"/>
    <col min="4039" max="4240" width="8.85546875" style="6"/>
    <col min="4241" max="4241" width="25.7109375" style="6" customWidth="1"/>
    <col min="4242" max="4242" width="5.5703125" style="6" customWidth="1"/>
    <col min="4243" max="4243" width="5.28515625" style="6" customWidth="1"/>
    <col min="4244" max="4244" width="5.5703125" style="6" customWidth="1"/>
    <col min="4245" max="4245" width="5.28515625" style="6" customWidth="1"/>
    <col min="4246" max="4246" width="5.5703125" style="6" customWidth="1"/>
    <col min="4247" max="4247" width="5.28515625" style="6" customWidth="1"/>
    <col min="4248" max="4248" width="5.5703125" style="6" customWidth="1"/>
    <col min="4249" max="4249" width="5.28515625" style="6" customWidth="1"/>
    <col min="4250" max="4250" width="5.5703125" style="6" customWidth="1"/>
    <col min="4251" max="4251" width="5.28515625" style="6" customWidth="1"/>
    <col min="4252" max="4253" width="8.85546875" style="6"/>
    <col min="4254" max="4254" width="5.5703125" style="6" customWidth="1"/>
    <col min="4255" max="4255" width="5.28515625" style="6" customWidth="1"/>
    <col min="4256" max="4256" width="5.5703125" style="6" customWidth="1"/>
    <col min="4257" max="4257" width="5.28515625" style="6" customWidth="1"/>
    <col min="4258" max="4258" width="5.5703125" style="6" customWidth="1"/>
    <col min="4259" max="4259" width="5.28515625" style="6" customWidth="1"/>
    <col min="4260" max="4260" width="5.5703125" style="6" customWidth="1"/>
    <col min="4261" max="4261" width="5.28515625" style="6" customWidth="1"/>
    <col min="4262" max="4262" width="5.5703125" style="6" customWidth="1"/>
    <col min="4263" max="4263" width="5.28515625" style="6" customWidth="1"/>
    <col min="4264" max="4264" width="8.85546875" style="6"/>
    <col min="4265" max="4265" width="10.28515625" style="6" customWidth="1"/>
    <col min="4266" max="4266" width="9" style="6" customWidth="1"/>
    <col min="4267" max="4267" width="8.85546875" style="6"/>
    <col min="4268" max="4268" width="10.28515625" style="6" customWidth="1"/>
    <col min="4269" max="4270" width="7.42578125" style="6" bestFit="1" customWidth="1"/>
    <col min="4271" max="4271" width="8.85546875" style="6"/>
    <col min="4272" max="4272" width="10.28515625" style="6" customWidth="1"/>
    <col min="4273" max="4276" width="7.42578125" style="6" bestFit="1" customWidth="1"/>
    <col min="4277" max="4277" width="8.85546875" style="6"/>
    <col min="4278" max="4278" width="9.7109375" style="6" customWidth="1"/>
    <col min="4279" max="4287" width="7.42578125" style="6" bestFit="1" customWidth="1"/>
    <col min="4288" max="4288" width="6.7109375" style="6" bestFit="1" customWidth="1"/>
    <col min="4289" max="4289" width="6.42578125" style="6" bestFit="1" customWidth="1"/>
    <col min="4290" max="4294" width="7.42578125" style="6" bestFit="1" customWidth="1"/>
    <col min="4295" max="4496" width="8.85546875" style="6"/>
    <col min="4497" max="4497" width="25.7109375" style="6" customWidth="1"/>
    <col min="4498" max="4498" width="5.5703125" style="6" customWidth="1"/>
    <col min="4499" max="4499" width="5.28515625" style="6" customWidth="1"/>
    <col min="4500" max="4500" width="5.5703125" style="6" customWidth="1"/>
    <col min="4501" max="4501" width="5.28515625" style="6" customWidth="1"/>
    <col min="4502" max="4502" width="5.5703125" style="6" customWidth="1"/>
    <col min="4503" max="4503" width="5.28515625" style="6" customWidth="1"/>
    <col min="4504" max="4504" width="5.5703125" style="6" customWidth="1"/>
    <col min="4505" max="4505" width="5.28515625" style="6" customWidth="1"/>
    <col min="4506" max="4506" width="5.5703125" style="6" customWidth="1"/>
    <col min="4507" max="4507" width="5.28515625" style="6" customWidth="1"/>
    <col min="4508" max="4509" width="8.85546875" style="6"/>
    <col min="4510" max="4510" width="5.5703125" style="6" customWidth="1"/>
    <col min="4511" max="4511" width="5.28515625" style="6" customWidth="1"/>
    <col min="4512" max="4512" width="5.5703125" style="6" customWidth="1"/>
    <col min="4513" max="4513" width="5.28515625" style="6" customWidth="1"/>
    <col min="4514" max="4514" width="5.5703125" style="6" customWidth="1"/>
    <col min="4515" max="4515" width="5.28515625" style="6" customWidth="1"/>
    <col min="4516" max="4516" width="5.5703125" style="6" customWidth="1"/>
    <col min="4517" max="4517" width="5.28515625" style="6" customWidth="1"/>
    <col min="4518" max="4518" width="5.5703125" style="6" customWidth="1"/>
    <col min="4519" max="4519" width="5.28515625" style="6" customWidth="1"/>
    <col min="4520" max="4520" width="8.85546875" style="6"/>
    <col min="4521" max="4521" width="10.28515625" style="6" customWidth="1"/>
    <col min="4522" max="4522" width="9" style="6" customWidth="1"/>
    <col min="4523" max="4523" width="8.85546875" style="6"/>
    <col min="4524" max="4524" width="10.28515625" style="6" customWidth="1"/>
    <col min="4525" max="4526" width="7.42578125" style="6" bestFit="1" customWidth="1"/>
    <col min="4527" max="4527" width="8.85546875" style="6"/>
    <col min="4528" max="4528" width="10.28515625" style="6" customWidth="1"/>
    <col min="4529" max="4532" width="7.42578125" style="6" bestFit="1" customWidth="1"/>
    <col min="4533" max="4533" width="8.85546875" style="6"/>
    <col min="4534" max="4534" width="9.7109375" style="6" customWidth="1"/>
    <col min="4535" max="4543" width="7.42578125" style="6" bestFit="1" customWidth="1"/>
    <col min="4544" max="4544" width="6.7109375" style="6" bestFit="1" customWidth="1"/>
    <col min="4545" max="4545" width="6.42578125" style="6" bestFit="1" customWidth="1"/>
    <col min="4546" max="4550" width="7.42578125" style="6" bestFit="1" customWidth="1"/>
    <col min="4551" max="4752" width="8.85546875" style="6"/>
    <col min="4753" max="4753" width="25.7109375" style="6" customWidth="1"/>
    <col min="4754" max="4754" width="5.5703125" style="6" customWidth="1"/>
    <col min="4755" max="4755" width="5.28515625" style="6" customWidth="1"/>
    <col min="4756" max="4756" width="5.5703125" style="6" customWidth="1"/>
    <col min="4757" max="4757" width="5.28515625" style="6" customWidth="1"/>
    <col min="4758" max="4758" width="5.5703125" style="6" customWidth="1"/>
    <col min="4759" max="4759" width="5.28515625" style="6" customWidth="1"/>
    <col min="4760" max="4760" width="5.5703125" style="6" customWidth="1"/>
    <col min="4761" max="4761" width="5.28515625" style="6" customWidth="1"/>
    <col min="4762" max="4762" width="5.5703125" style="6" customWidth="1"/>
    <col min="4763" max="4763" width="5.28515625" style="6" customWidth="1"/>
    <col min="4764" max="4765" width="8.85546875" style="6"/>
    <col min="4766" max="4766" width="5.5703125" style="6" customWidth="1"/>
    <col min="4767" max="4767" width="5.28515625" style="6" customWidth="1"/>
    <col min="4768" max="4768" width="5.5703125" style="6" customWidth="1"/>
    <col min="4769" max="4769" width="5.28515625" style="6" customWidth="1"/>
    <col min="4770" max="4770" width="5.5703125" style="6" customWidth="1"/>
    <col min="4771" max="4771" width="5.28515625" style="6" customWidth="1"/>
    <col min="4772" max="4772" width="5.5703125" style="6" customWidth="1"/>
    <col min="4773" max="4773" width="5.28515625" style="6" customWidth="1"/>
    <col min="4774" max="4774" width="5.5703125" style="6" customWidth="1"/>
    <col min="4775" max="4775" width="5.28515625" style="6" customWidth="1"/>
    <col min="4776" max="4776" width="8.85546875" style="6"/>
    <col min="4777" max="4777" width="10.28515625" style="6" customWidth="1"/>
    <col min="4778" max="4778" width="9" style="6" customWidth="1"/>
    <col min="4779" max="4779" width="8.85546875" style="6"/>
    <col min="4780" max="4780" width="10.28515625" style="6" customWidth="1"/>
    <col min="4781" max="4782" width="7.42578125" style="6" bestFit="1" customWidth="1"/>
    <col min="4783" max="4783" width="8.85546875" style="6"/>
    <col min="4784" max="4784" width="10.28515625" style="6" customWidth="1"/>
    <col min="4785" max="4788" width="7.42578125" style="6" bestFit="1" customWidth="1"/>
    <col min="4789" max="4789" width="8.85546875" style="6"/>
    <col min="4790" max="4790" width="9.7109375" style="6" customWidth="1"/>
    <col min="4791" max="4799" width="7.42578125" style="6" bestFit="1" customWidth="1"/>
    <col min="4800" max="4800" width="6.7109375" style="6" bestFit="1" customWidth="1"/>
    <col min="4801" max="4801" width="6.42578125" style="6" bestFit="1" customWidth="1"/>
    <col min="4802" max="4806" width="7.42578125" style="6" bestFit="1" customWidth="1"/>
    <col min="4807" max="5008" width="8.85546875" style="6"/>
    <col min="5009" max="5009" width="25.7109375" style="6" customWidth="1"/>
    <col min="5010" max="5010" width="5.5703125" style="6" customWidth="1"/>
    <col min="5011" max="5011" width="5.28515625" style="6" customWidth="1"/>
    <col min="5012" max="5012" width="5.5703125" style="6" customWidth="1"/>
    <col min="5013" max="5013" width="5.28515625" style="6" customWidth="1"/>
    <col min="5014" max="5014" width="5.5703125" style="6" customWidth="1"/>
    <col min="5015" max="5015" width="5.28515625" style="6" customWidth="1"/>
    <col min="5016" max="5016" width="5.5703125" style="6" customWidth="1"/>
    <col min="5017" max="5017" width="5.28515625" style="6" customWidth="1"/>
    <col min="5018" max="5018" width="5.5703125" style="6" customWidth="1"/>
    <col min="5019" max="5019" width="5.28515625" style="6" customWidth="1"/>
    <col min="5020" max="5021" width="8.85546875" style="6"/>
    <col min="5022" max="5022" width="5.5703125" style="6" customWidth="1"/>
    <col min="5023" max="5023" width="5.28515625" style="6" customWidth="1"/>
    <col min="5024" max="5024" width="5.5703125" style="6" customWidth="1"/>
    <col min="5025" max="5025" width="5.28515625" style="6" customWidth="1"/>
    <col min="5026" max="5026" width="5.5703125" style="6" customWidth="1"/>
    <col min="5027" max="5027" width="5.28515625" style="6" customWidth="1"/>
    <col min="5028" max="5028" width="5.5703125" style="6" customWidth="1"/>
    <col min="5029" max="5029" width="5.28515625" style="6" customWidth="1"/>
    <col min="5030" max="5030" width="5.5703125" style="6" customWidth="1"/>
    <col min="5031" max="5031" width="5.28515625" style="6" customWidth="1"/>
    <col min="5032" max="5032" width="8.85546875" style="6"/>
    <col min="5033" max="5033" width="10.28515625" style="6" customWidth="1"/>
    <col min="5034" max="5034" width="9" style="6" customWidth="1"/>
    <col min="5035" max="5035" width="8.85546875" style="6"/>
    <col min="5036" max="5036" width="10.28515625" style="6" customWidth="1"/>
    <col min="5037" max="5038" width="7.42578125" style="6" bestFit="1" customWidth="1"/>
    <col min="5039" max="5039" width="8.85546875" style="6"/>
    <col min="5040" max="5040" width="10.28515625" style="6" customWidth="1"/>
    <col min="5041" max="5044" width="7.42578125" style="6" bestFit="1" customWidth="1"/>
    <col min="5045" max="5045" width="8.85546875" style="6"/>
    <col min="5046" max="5046" width="9.7109375" style="6" customWidth="1"/>
    <col min="5047" max="5055" width="7.42578125" style="6" bestFit="1" customWidth="1"/>
    <col min="5056" max="5056" width="6.7109375" style="6" bestFit="1" customWidth="1"/>
    <col min="5057" max="5057" width="6.42578125" style="6" bestFit="1" customWidth="1"/>
    <col min="5058" max="5062" width="7.42578125" style="6" bestFit="1" customWidth="1"/>
    <col min="5063" max="5264" width="8.85546875" style="6"/>
    <col min="5265" max="5265" width="25.7109375" style="6" customWidth="1"/>
    <col min="5266" max="5266" width="5.5703125" style="6" customWidth="1"/>
    <col min="5267" max="5267" width="5.28515625" style="6" customWidth="1"/>
    <col min="5268" max="5268" width="5.5703125" style="6" customWidth="1"/>
    <col min="5269" max="5269" width="5.28515625" style="6" customWidth="1"/>
    <col min="5270" max="5270" width="5.5703125" style="6" customWidth="1"/>
    <col min="5271" max="5271" width="5.28515625" style="6" customWidth="1"/>
    <col min="5272" max="5272" width="5.5703125" style="6" customWidth="1"/>
    <col min="5273" max="5273" width="5.28515625" style="6" customWidth="1"/>
    <col min="5274" max="5274" width="5.5703125" style="6" customWidth="1"/>
    <col min="5275" max="5275" width="5.28515625" style="6" customWidth="1"/>
    <col min="5276" max="5277" width="8.85546875" style="6"/>
    <col min="5278" max="5278" width="5.5703125" style="6" customWidth="1"/>
    <col min="5279" max="5279" width="5.28515625" style="6" customWidth="1"/>
    <col min="5280" max="5280" width="5.5703125" style="6" customWidth="1"/>
    <col min="5281" max="5281" width="5.28515625" style="6" customWidth="1"/>
    <col min="5282" max="5282" width="5.5703125" style="6" customWidth="1"/>
    <col min="5283" max="5283" width="5.28515625" style="6" customWidth="1"/>
    <col min="5284" max="5284" width="5.5703125" style="6" customWidth="1"/>
    <col min="5285" max="5285" width="5.28515625" style="6" customWidth="1"/>
    <col min="5286" max="5286" width="5.5703125" style="6" customWidth="1"/>
    <col min="5287" max="5287" width="5.28515625" style="6" customWidth="1"/>
    <col min="5288" max="5288" width="8.85546875" style="6"/>
    <col min="5289" max="5289" width="10.28515625" style="6" customWidth="1"/>
    <col min="5290" max="5290" width="9" style="6" customWidth="1"/>
    <col min="5291" max="5291" width="8.85546875" style="6"/>
    <col min="5292" max="5292" width="10.28515625" style="6" customWidth="1"/>
    <col min="5293" max="5294" width="7.42578125" style="6" bestFit="1" customWidth="1"/>
    <col min="5295" max="5295" width="8.85546875" style="6"/>
    <col min="5296" max="5296" width="10.28515625" style="6" customWidth="1"/>
    <col min="5297" max="5300" width="7.42578125" style="6" bestFit="1" customWidth="1"/>
    <col min="5301" max="5301" width="8.85546875" style="6"/>
    <col min="5302" max="5302" width="9.7109375" style="6" customWidth="1"/>
    <col min="5303" max="5311" width="7.42578125" style="6" bestFit="1" customWidth="1"/>
    <col min="5312" max="5312" width="6.7109375" style="6" bestFit="1" customWidth="1"/>
    <col min="5313" max="5313" width="6.42578125" style="6" bestFit="1" customWidth="1"/>
    <col min="5314" max="5318" width="7.42578125" style="6" bestFit="1" customWidth="1"/>
    <col min="5319" max="5520" width="8.85546875" style="6"/>
    <col min="5521" max="5521" width="25.7109375" style="6" customWidth="1"/>
    <col min="5522" max="5522" width="5.5703125" style="6" customWidth="1"/>
    <col min="5523" max="5523" width="5.28515625" style="6" customWidth="1"/>
    <col min="5524" max="5524" width="5.5703125" style="6" customWidth="1"/>
    <col min="5525" max="5525" width="5.28515625" style="6" customWidth="1"/>
    <col min="5526" max="5526" width="5.5703125" style="6" customWidth="1"/>
    <col min="5527" max="5527" width="5.28515625" style="6" customWidth="1"/>
    <col min="5528" max="5528" width="5.5703125" style="6" customWidth="1"/>
    <col min="5529" max="5529" width="5.28515625" style="6" customWidth="1"/>
    <col min="5530" max="5530" width="5.5703125" style="6" customWidth="1"/>
    <col min="5531" max="5531" width="5.28515625" style="6" customWidth="1"/>
    <col min="5532" max="5533" width="8.85546875" style="6"/>
    <col min="5534" max="5534" width="5.5703125" style="6" customWidth="1"/>
    <col min="5535" max="5535" width="5.28515625" style="6" customWidth="1"/>
    <col min="5536" max="5536" width="5.5703125" style="6" customWidth="1"/>
    <col min="5537" max="5537" width="5.28515625" style="6" customWidth="1"/>
    <col min="5538" max="5538" width="5.5703125" style="6" customWidth="1"/>
    <col min="5539" max="5539" width="5.28515625" style="6" customWidth="1"/>
    <col min="5540" max="5540" width="5.5703125" style="6" customWidth="1"/>
    <col min="5541" max="5541" width="5.28515625" style="6" customWidth="1"/>
    <col min="5542" max="5542" width="5.5703125" style="6" customWidth="1"/>
    <col min="5543" max="5543" width="5.28515625" style="6" customWidth="1"/>
    <col min="5544" max="5544" width="8.85546875" style="6"/>
    <col min="5545" max="5545" width="10.28515625" style="6" customWidth="1"/>
    <col min="5546" max="5546" width="9" style="6" customWidth="1"/>
    <col min="5547" max="5547" width="8.85546875" style="6"/>
    <col min="5548" max="5548" width="10.28515625" style="6" customWidth="1"/>
    <col min="5549" max="5550" width="7.42578125" style="6" bestFit="1" customWidth="1"/>
    <col min="5551" max="5551" width="8.85546875" style="6"/>
    <col min="5552" max="5552" width="10.28515625" style="6" customWidth="1"/>
    <col min="5553" max="5556" width="7.42578125" style="6" bestFit="1" customWidth="1"/>
    <col min="5557" max="5557" width="8.85546875" style="6"/>
    <col min="5558" max="5558" width="9.7109375" style="6" customWidth="1"/>
    <col min="5559" max="5567" width="7.42578125" style="6" bestFit="1" customWidth="1"/>
    <col min="5568" max="5568" width="6.7109375" style="6" bestFit="1" customWidth="1"/>
    <col min="5569" max="5569" width="6.42578125" style="6" bestFit="1" customWidth="1"/>
    <col min="5570" max="5574" width="7.42578125" style="6" bestFit="1" customWidth="1"/>
    <col min="5575" max="5776" width="8.85546875" style="6"/>
    <col min="5777" max="5777" width="25.7109375" style="6" customWidth="1"/>
    <col min="5778" max="5778" width="5.5703125" style="6" customWidth="1"/>
    <col min="5779" max="5779" width="5.28515625" style="6" customWidth="1"/>
    <col min="5780" max="5780" width="5.5703125" style="6" customWidth="1"/>
    <col min="5781" max="5781" width="5.28515625" style="6" customWidth="1"/>
    <col min="5782" max="5782" width="5.5703125" style="6" customWidth="1"/>
    <col min="5783" max="5783" width="5.28515625" style="6" customWidth="1"/>
    <col min="5784" max="5784" width="5.5703125" style="6" customWidth="1"/>
    <col min="5785" max="5785" width="5.28515625" style="6" customWidth="1"/>
    <col min="5786" max="5786" width="5.5703125" style="6" customWidth="1"/>
    <col min="5787" max="5787" width="5.28515625" style="6" customWidth="1"/>
    <col min="5788" max="5789" width="8.85546875" style="6"/>
    <col min="5790" max="5790" width="5.5703125" style="6" customWidth="1"/>
    <col min="5791" max="5791" width="5.28515625" style="6" customWidth="1"/>
    <col min="5792" max="5792" width="5.5703125" style="6" customWidth="1"/>
    <col min="5793" max="5793" width="5.28515625" style="6" customWidth="1"/>
    <col min="5794" max="5794" width="5.5703125" style="6" customWidth="1"/>
    <col min="5795" max="5795" width="5.28515625" style="6" customWidth="1"/>
    <col min="5796" max="5796" width="5.5703125" style="6" customWidth="1"/>
    <col min="5797" max="5797" width="5.28515625" style="6" customWidth="1"/>
    <col min="5798" max="5798" width="5.5703125" style="6" customWidth="1"/>
    <col min="5799" max="5799" width="5.28515625" style="6" customWidth="1"/>
    <col min="5800" max="5800" width="8.85546875" style="6"/>
    <col min="5801" max="5801" width="10.28515625" style="6" customWidth="1"/>
    <col min="5802" max="5802" width="9" style="6" customWidth="1"/>
    <col min="5803" max="5803" width="8.85546875" style="6"/>
    <col min="5804" max="5804" width="10.28515625" style="6" customWidth="1"/>
    <col min="5805" max="5806" width="7.42578125" style="6" bestFit="1" customWidth="1"/>
    <col min="5807" max="5807" width="8.85546875" style="6"/>
    <col min="5808" max="5808" width="10.28515625" style="6" customWidth="1"/>
    <col min="5809" max="5812" width="7.42578125" style="6" bestFit="1" customWidth="1"/>
    <col min="5813" max="5813" width="8.85546875" style="6"/>
    <col min="5814" max="5814" width="9.7109375" style="6" customWidth="1"/>
    <col min="5815" max="5823" width="7.42578125" style="6" bestFit="1" customWidth="1"/>
    <col min="5824" max="5824" width="6.7109375" style="6" bestFit="1" customWidth="1"/>
    <col min="5825" max="5825" width="6.42578125" style="6" bestFit="1" customWidth="1"/>
    <col min="5826" max="5830" width="7.42578125" style="6" bestFit="1" customWidth="1"/>
    <col min="5831" max="6032" width="8.85546875" style="6"/>
    <col min="6033" max="6033" width="25.7109375" style="6" customWidth="1"/>
    <col min="6034" max="6034" width="5.5703125" style="6" customWidth="1"/>
    <col min="6035" max="6035" width="5.28515625" style="6" customWidth="1"/>
    <col min="6036" max="6036" width="5.5703125" style="6" customWidth="1"/>
    <col min="6037" max="6037" width="5.28515625" style="6" customWidth="1"/>
    <col min="6038" max="6038" width="5.5703125" style="6" customWidth="1"/>
    <col min="6039" max="6039" width="5.28515625" style="6" customWidth="1"/>
    <col min="6040" max="6040" width="5.5703125" style="6" customWidth="1"/>
    <col min="6041" max="6041" width="5.28515625" style="6" customWidth="1"/>
    <col min="6042" max="6042" width="5.5703125" style="6" customWidth="1"/>
    <col min="6043" max="6043" width="5.28515625" style="6" customWidth="1"/>
    <col min="6044" max="6045" width="8.85546875" style="6"/>
    <col min="6046" max="6046" width="5.5703125" style="6" customWidth="1"/>
    <col min="6047" max="6047" width="5.28515625" style="6" customWidth="1"/>
    <col min="6048" max="6048" width="5.5703125" style="6" customWidth="1"/>
    <col min="6049" max="6049" width="5.28515625" style="6" customWidth="1"/>
    <col min="6050" max="6050" width="5.5703125" style="6" customWidth="1"/>
    <col min="6051" max="6051" width="5.28515625" style="6" customWidth="1"/>
    <col min="6052" max="6052" width="5.5703125" style="6" customWidth="1"/>
    <col min="6053" max="6053" width="5.28515625" style="6" customWidth="1"/>
    <col min="6054" max="6054" width="5.5703125" style="6" customWidth="1"/>
    <col min="6055" max="6055" width="5.28515625" style="6" customWidth="1"/>
    <col min="6056" max="6056" width="8.85546875" style="6"/>
    <col min="6057" max="6057" width="10.28515625" style="6" customWidth="1"/>
    <col min="6058" max="6058" width="9" style="6" customWidth="1"/>
    <col min="6059" max="6059" width="8.85546875" style="6"/>
    <col min="6060" max="6060" width="10.28515625" style="6" customWidth="1"/>
    <col min="6061" max="6062" width="7.42578125" style="6" bestFit="1" customWidth="1"/>
    <col min="6063" max="6063" width="8.85546875" style="6"/>
    <col min="6064" max="6064" width="10.28515625" style="6" customWidth="1"/>
    <col min="6065" max="6068" width="7.42578125" style="6" bestFit="1" customWidth="1"/>
    <col min="6069" max="6069" width="8.85546875" style="6"/>
    <col min="6070" max="6070" width="9.7109375" style="6" customWidth="1"/>
    <col min="6071" max="6079" width="7.42578125" style="6" bestFit="1" customWidth="1"/>
    <col min="6080" max="6080" width="6.7109375" style="6" bestFit="1" customWidth="1"/>
    <col min="6081" max="6081" width="6.42578125" style="6" bestFit="1" customWidth="1"/>
    <col min="6082" max="6086" width="7.42578125" style="6" bestFit="1" customWidth="1"/>
    <col min="6087" max="6288" width="8.85546875" style="6"/>
    <col min="6289" max="6289" width="25.7109375" style="6" customWidth="1"/>
    <col min="6290" max="6290" width="5.5703125" style="6" customWidth="1"/>
    <col min="6291" max="6291" width="5.28515625" style="6" customWidth="1"/>
    <col min="6292" max="6292" width="5.5703125" style="6" customWidth="1"/>
    <col min="6293" max="6293" width="5.28515625" style="6" customWidth="1"/>
    <col min="6294" max="6294" width="5.5703125" style="6" customWidth="1"/>
    <col min="6295" max="6295" width="5.28515625" style="6" customWidth="1"/>
    <col min="6296" max="6296" width="5.5703125" style="6" customWidth="1"/>
    <col min="6297" max="6297" width="5.28515625" style="6" customWidth="1"/>
    <col min="6298" max="6298" width="5.5703125" style="6" customWidth="1"/>
    <col min="6299" max="6299" width="5.28515625" style="6" customWidth="1"/>
    <col min="6300" max="6301" width="8.85546875" style="6"/>
    <col min="6302" max="6302" width="5.5703125" style="6" customWidth="1"/>
    <col min="6303" max="6303" width="5.28515625" style="6" customWidth="1"/>
    <col min="6304" max="6304" width="5.5703125" style="6" customWidth="1"/>
    <col min="6305" max="6305" width="5.28515625" style="6" customWidth="1"/>
    <col min="6306" max="6306" width="5.5703125" style="6" customWidth="1"/>
    <col min="6307" max="6307" width="5.28515625" style="6" customWidth="1"/>
    <col min="6308" max="6308" width="5.5703125" style="6" customWidth="1"/>
    <col min="6309" max="6309" width="5.28515625" style="6" customWidth="1"/>
    <col min="6310" max="6310" width="5.5703125" style="6" customWidth="1"/>
    <col min="6311" max="6311" width="5.28515625" style="6" customWidth="1"/>
    <col min="6312" max="6312" width="8.85546875" style="6"/>
    <col min="6313" max="6313" width="10.28515625" style="6" customWidth="1"/>
    <col min="6314" max="6314" width="9" style="6" customWidth="1"/>
    <col min="6315" max="6315" width="8.85546875" style="6"/>
    <col min="6316" max="6316" width="10.28515625" style="6" customWidth="1"/>
    <col min="6317" max="6318" width="7.42578125" style="6" bestFit="1" customWidth="1"/>
    <col min="6319" max="6319" width="8.85546875" style="6"/>
    <col min="6320" max="6320" width="10.28515625" style="6" customWidth="1"/>
    <col min="6321" max="6324" width="7.42578125" style="6" bestFit="1" customWidth="1"/>
    <col min="6325" max="6325" width="8.85546875" style="6"/>
    <col min="6326" max="6326" width="9.7109375" style="6" customWidth="1"/>
    <col min="6327" max="6335" width="7.42578125" style="6" bestFit="1" customWidth="1"/>
    <col min="6336" max="6336" width="6.7109375" style="6" bestFit="1" customWidth="1"/>
    <col min="6337" max="6337" width="6.42578125" style="6" bestFit="1" customWidth="1"/>
    <col min="6338" max="6342" width="7.42578125" style="6" bestFit="1" customWidth="1"/>
    <col min="6343" max="6544" width="8.85546875" style="6"/>
    <col min="6545" max="6545" width="25.7109375" style="6" customWidth="1"/>
    <col min="6546" max="6546" width="5.5703125" style="6" customWidth="1"/>
    <col min="6547" max="6547" width="5.28515625" style="6" customWidth="1"/>
    <col min="6548" max="6548" width="5.5703125" style="6" customWidth="1"/>
    <col min="6549" max="6549" width="5.28515625" style="6" customWidth="1"/>
    <col min="6550" max="6550" width="5.5703125" style="6" customWidth="1"/>
    <col min="6551" max="6551" width="5.28515625" style="6" customWidth="1"/>
    <col min="6552" max="6552" width="5.5703125" style="6" customWidth="1"/>
    <col min="6553" max="6553" width="5.28515625" style="6" customWidth="1"/>
    <col min="6554" max="6554" width="5.5703125" style="6" customWidth="1"/>
    <col min="6555" max="6555" width="5.28515625" style="6" customWidth="1"/>
    <col min="6556" max="6557" width="8.85546875" style="6"/>
    <col min="6558" max="6558" width="5.5703125" style="6" customWidth="1"/>
    <col min="6559" max="6559" width="5.28515625" style="6" customWidth="1"/>
    <col min="6560" max="6560" width="5.5703125" style="6" customWidth="1"/>
    <col min="6561" max="6561" width="5.28515625" style="6" customWidth="1"/>
    <col min="6562" max="6562" width="5.5703125" style="6" customWidth="1"/>
    <col min="6563" max="6563" width="5.28515625" style="6" customWidth="1"/>
    <col min="6564" max="6564" width="5.5703125" style="6" customWidth="1"/>
    <col min="6565" max="6565" width="5.28515625" style="6" customWidth="1"/>
    <col min="6566" max="6566" width="5.5703125" style="6" customWidth="1"/>
    <col min="6567" max="6567" width="5.28515625" style="6" customWidth="1"/>
    <col min="6568" max="6568" width="8.85546875" style="6"/>
    <col min="6569" max="6569" width="10.28515625" style="6" customWidth="1"/>
    <col min="6570" max="6570" width="9" style="6" customWidth="1"/>
    <col min="6571" max="6571" width="8.85546875" style="6"/>
    <col min="6572" max="6572" width="10.28515625" style="6" customWidth="1"/>
    <col min="6573" max="6574" width="7.42578125" style="6" bestFit="1" customWidth="1"/>
    <col min="6575" max="6575" width="8.85546875" style="6"/>
    <col min="6576" max="6576" width="10.28515625" style="6" customWidth="1"/>
    <col min="6577" max="6580" width="7.42578125" style="6" bestFit="1" customWidth="1"/>
    <col min="6581" max="6581" width="8.85546875" style="6"/>
    <col min="6582" max="6582" width="9.7109375" style="6" customWidth="1"/>
    <col min="6583" max="6591" width="7.42578125" style="6" bestFit="1" customWidth="1"/>
    <col min="6592" max="6592" width="6.7109375" style="6" bestFit="1" customWidth="1"/>
    <col min="6593" max="6593" width="6.42578125" style="6" bestFit="1" customWidth="1"/>
    <col min="6594" max="6598" width="7.42578125" style="6" bestFit="1" customWidth="1"/>
    <col min="6599" max="6800" width="8.85546875" style="6"/>
    <col min="6801" max="6801" width="25.7109375" style="6" customWidth="1"/>
    <col min="6802" max="6802" width="5.5703125" style="6" customWidth="1"/>
    <col min="6803" max="6803" width="5.28515625" style="6" customWidth="1"/>
    <col min="6804" max="6804" width="5.5703125" style="6" customWidth="1"/>
    <col min="6805" max="6805" width="5.28515625" style="6" customWidth="1"/>
    <col min="6806" max="6806" width="5.5703125" style="6" customWidth="1"/>
    <col min="6807" max="6807" width="5.28515625" style="6" customWidth="1"/>
    <col min="6808" max="6808" width="5.5703125" style="6" customWidth="1"/>
    <col min="6809" max="6809" width="5.28515625" style="6" customWidth="1"/>
    <col min="6810" max="6810" width="5.5703125" style="6" customWidth="1"/>
    <col min="6811" max="6811" width="5.28515625" style="6" customWidth="1"/>
    <col min="6812" max="6813" width="8.85546875" style="6"/>
    <col min="6814" max="6814" width="5.5703125" style="6" customWidth="1"/>
    <col min="6815" max="6815" width="5.28515625" style="6" customWidth="1"/>
    <col min="6816" max="6816" width="5.5703125" style="6" customWidth="1"/>
    <col min="6817" max="6817" width="5.28515625" style="6" customWidth="1"/>
    <col min="6818" max="6818" width="5.5703125" style="6" customWidth="1"/>
    <col min="6819" max="6819" width="5.28515625" style="6" customWidth="1"/>
    <col min="6820" max="6820" width="5.5703125" style="6" customWidth="1"/>
    <col min="6821" max="6821" width="5.28515625" style="6" customWidth="1"/>
    <col min="6822" max="6822" width="5.5703125" style="6" customWidth="1"/>
    <col min="6823" max="6823" width="5.28515625" style="6" customWidth="1"/>
    <col min="6824" max="6824" width="8.85546875" style="6"/>
    <col min="6825" max="6825" width="10.28515625" style="6" customWidth="1"/>
    <col min="6826" max="6826" width="9" style="6" customWidth="1"/>
    <col min="6827" max="6827" width="8.85546875" style="6"/>
    <col min="6828" max="6828" width="10.28515625" style="6" customWidth="1"/>
    <col min="6829" max="6830" width="7.42578125" style="6" bestFit="1" customWidth="1"/>
    <col min="6831" max="6831" width="8.85546875" style="6"/>
    <col min="6832" max="6832" width="10.28515625" style="6" customWidth="1"/>
    <col min="6833" max="6836" width="7.42578125" style="6" bestFit="1" customWidth="1"/>
    <col min="6837" max="6837" width="8.85546875" style="6"/>
    <col min="6838" max="6838" width="9.7109375" style="6" customWidth="1"/>
    <col min="6839" max="6847" width="7.42578125" style="6" bestFit="1" customWidth="1"/>
    <col min="6848" max="6848" width="6.7109375" style="6" bestFit="1" customWidth="1"/>
    <col min="6849" max="6849" width="6.42578125" style="6" bestFit="1" customWidth="1"/>
    <col min="6850" max="6854" width="7.42578125" style="6" bestFit="1" customWidth="1"/>
    <col min="6855" max="7056" width="8.85546875" style="6"/>
    <col min="7057" max="7057" width="25.7109375" style="6" customWidth="1"/>
    <col min="7058" max="7058" width="5.5703125" style="6" customWidth="1"/>
    <col min="7059" max="7059" width="5.28515625" style="6" customWidth="1"/>
    <col min="7060" max="7060" width="5.5703125" style="6" customWidth="1"/>
    <col min="7061" max="7061" width="5.28515625" style="6" customWidth="1"/>
    <col min="7062" max="7062" width="5.5703125" style="6" customWidth="1"/>
    <col min="7063" max="7063" width="5.28515625" style="6" customWidth="1"/>
    <col min="7064" max="7064" width="5.5703125" style="6" customWidth="1"/>
    <col min="7065" max="7065" width="5.28515625" style="6" customWidth="1"/>
    <col min="7066" max="7066" width="5.5703125" style="6" customWidth="1"/>
    <col min="7067" max="7067" width="5.28515625" style="6" customWidth="1"/>
    <col min="7068" max="7069" width="8.85546875" style="6"/>
    <col min="7070" max="7070" width="5.5703125" style="6" customWidth="1"/>
    <col min="7071" max="7071" width="5.28515625" style="6" customWidth="1"/>
    <col min="7072" max="7072" width="5.5703125" style="6" customWidth="1"/>
    <col min="7073" max="7073" width="5.28515625" style="6" customWidth="1"/>
    <col min="7074" max="7074" width="5.5703125" style="6" customWidth="1"/>
    <col min="7075" max="7075" width="5.28515625" style="6" customWidth="1"/>
    <col min="7076" max="7076" width="5.5703125" style="6" customWidth="1"/>
    <col min="7077" max="7077" width="5.28515625" style="6" customWidth="1"/>
    <col min="7078" max="7078" width="5.5703125" style="6" customWidth="1"/>
    <col min="7079" max="7079" width="5.28515625" style="6" customWidth="1"/>
    <col min="7080" max="7080" width="8.85546875" style="6"/>
    <col min="7081" max="7081" width="10.28515625" style="6" customWidth="1"/>
    <col min="7082" max="7082" width="9" style="6" customWidth="1"/>
    <col min="7083" max="7083" width="8.85546875" style="6"/>
    <col min="7084" max="7084" width="10.28515625" style="6" customWidth="1"/>
    <col min="7085" max="7086" width="7.42578125" style="6" bestFit="1" customWidth="1"/>
    <col min="7087" max="7087" width="8.85546875" style="6"/>
    <col min="7088" max="7088" width="10.28515625" style="6" customWidth="1"/>
    <col min="7089" max="7092" width="7.42578125" style="6" bestFit="1" customWidth="1"/>
    <col min="7093" max="7093" width="8.85546875" style="6"/>
    <col min="7094" max="7094" width="9.7109375" style="6" customWidth="1"/>
    <col min="7095" max="7103" width="7.42578125" style="6" bestFit="1" customWidth="1"/>
    <col min="7104" max="7104" width="6.7109375" style="6" bestFit="1" customWidth="1"/>
    <col min="7105" max="7105" width="6.42578125" style="6" bestFit="1" customWidth="1"/>
    <col min="7106" max="7110" width="7.42578125" style="6" bestFit="1" customWidth="1"/>
    <col min="7111" max="7312" width="8.85546875" style="6"/>
    <col min="7313" max="7313" width="25.7109375" style="6" customWidth="1"/>
    <col min="7314" max="7314" width="5.5703125" style="6" customWidth="1"/>
    <col min="7315" max="7315" width="5.28515625" style="6" customWidth="1"/>
    <col min="7316" max="7316" width="5.5703125" style="6" customWidth="1"/>
    <col min="7317" max="7317" width="5.28515625" style="6" customWidth="1"/>
    <col min="7318" max="7318" width="5.5703125" style="6" customWidth="1"/>
    <col min="7319" max="7319" width="5.28515625" style="6" customWidth="1"/>
    <col min="7320" max="7320" width="5.5703125" style="6" customWidth="1"/>
    <col min="7321" max="7321" width="5.28515625" style="6" customWidth="1"/>
    <col min="7322" max="7322" width="5.5703125" style="6" customWidth="1"/>
    <col min="7323" max="7323" width="5.28515625" style="6" customWidth="1"/>
    <col min="7324" max="7325" width="8.85546875" style="6"/>
    <col min="7326" max="7326" width="5.5703125" style="6" customWidth="1"/>
    <col min="7327" max="7327" width="5.28515625" style="6" customWidth="1"/>
    <col min="7328" max="7328" width="5.5703125" style="6" customWidth="1"/>
    <col min="7329" max="7329" width="5.28515625" style="6" customWidth="1"/>
    <col min="7330" max="7330" width="5.5703125" style="6" customWidth="1"/>
    <col min="7331" max="7331" width="5.28515625" style="6" customWidth="1"/>
    <col min="7332" max="7332" width="5.5703125" style="6" customWidth="1"/>
    <col min="7333" max="7333" width="5.28515625" style="6" customWidth="1"/>
    <col min="7334" max="7334" width="5.5703125" style="6" customWidth="1"/>
    <col min="7335" max="7335" width="5.28515625" style="6" customWidth="1"/>
    <col min="7336" max="7336" width="8.85546875" style="6"/>
    <col min="7337" max="7337" width="10.28515625" style="6" customWidth="1"/>
    <col min="7338" max="7338" width="9" style="6" customWidth="1"/>
    <col min="7339" max="7339" width="8.85546875" style="6"/>
    <col min="7340" max="7340" width="10.28515625" style="6" customWidth="1"/>
    <col min="7341" max="7342" width="7.42578125" style="6" bestFit="1" customWidth="1"/>
    <col min="7343" max="7343" width="8.85546875" style="6"/>
    <col min="7344" max="7344" width="10.28515625" style="6" customWidth="1"/>
    <col min="7345" max="7348" width="7.42578125" style="6" bestFit="1" customWidth="1"/>
    <col min="7349" max="7349" width="8.85546875" style="6"/>
    <col min="7350" max="7350" width="9.7109375" style="6" customWidth="1"/>
    <col min="7351" max="7359" width="7.42578125" style="6" bestFit="1" customWidth="1"/>
    <col min="7360" max="7360" width="6.7109375" style="6" bestFit="1" customWidth="1"/>
    <col min="7361" max="7361" width="6.42578125" style="6" bestFit="1" customWidth="1"/>
    <col min="7362" max="7366" width="7.42578125" style="6" bestFit="1" customWidth="1"/>
    <col min="7367" max="7568" width="8.85546875" style="6"/>
    <col min="7569" max="7569" width="25.7109375" style="6" customWidth="1"/>
    <col min="7570" max="7570" width="5.5703125" style="6" customWidth="1"/>
    <col min="7571" max="7571" width="5.28515625" style="6" customWidth="1"/>
    <col min="7572" max="7572" width="5.5703125" style="6" customWidth="1"/>
    <col min="7573" max="7573" width="5.28515625" style="6" customWidth="1"/>
    <col min="7574" max="7574" width="5.5703125" style="6" customWidth="1"/>
    <col min="7575" max="7575" width="5.28515625" style="6" customWidth="1"/>
    <col min="7576" max="7576" width="5.5703125" style="6" customWidth="1"/>
    <col min="7577" max="7577" width="5.28515625" style="6" customWidth="1"/>
    <col min="7578" max="7578" width="5.5703125" style="6" customWidth="1"/>
    <col min="7579" max="7579" width="5.28515625" style="6" customWidth="1"/>
    <col min="7580" max="7581" width="8.85546875" style="6"/>
    <col min="7582" max="7582" width="5.5703125" style="6" customWidth="1"/>
    <col min="7583" max="7583" width="5.28515625" style="6" customWidth="1"/>
    <col min="7584" max="7584" width="5.5703125" style="6" customWidth="1"/>
    <col min="7585" max="7585" width="5.28515625" style="6" customWidth="1"/>
    <col min="7586" max="7586" width="5.5703125" style="6" customWidth="1"/>
    <col min="7587" max="7587" width="5.28515625" style="6" customWidth="1"/>
    <col min="7588" max="7588" width="5.5703125" style="6" customWidth="1"/>
    <col min="7589" max="7589" width="5.28515625" style="6" customWidth="1"/>
    <col min="7590" max="7590" width="5.5703125" style="6" customWidth="1"/>
    <col min="7591" max="7591" width="5.28515625" style="6" customWidth="1"/>
    <col min="7592" max="7592" width="8.85546875" style="6"/>
    <col min="7593" max="7593" width="10.28515625" style="6" customWidth="1"/>
    <col min="7594" max="7594" width="9" style="6" customWidth="1"/>
    <col min="7595" max="7595" width="8.85546875" style="6"/>
    <col min="7596" max="7596" width="10.28515625" style="6" customWidth="1"/>
    <col min="7597" max="7598" width="7.42578125" style="6" bestFit="1" customWidth="1"/>
    <col min="7599" max="7599" width="8.85546875" style="6"/>
    <col min="7600" max="7600" width="10.28515625" style="6" customWidth="1"/>
    <col min="7601" max="7604" width="7.42578125" style="6" bestFit="1" customWidth="1"/>
    <col min="7605" max="7605" width="8.85546875" style="6"/>
    <col min="7606" max="7606" width="9.7109375" style="6" customWidth="1"/>
    <col min="7607" max="7615" width="7.42578125" style="6" bestFit="1" customWidth="1"/>
    <col min="7616" max="7616" width="6.7109375" style="6" bestFit="1" customWidth="1"/>
    <col min="7617" max="7617" width="6.42578125" style="6" bestFit="1" customWidth="1"/>
    <col min="7618" max="7622" width="7.42578125" style="6" bestFit="1" customWidth="1"/>
    <col min="7623" max="7824" width="8.85546875" style="6"/>
    <col min="7825" max="7825" width="25.7109375" style="6" customWidth="1"/>
    <col min="7826" max="7826" width="5.5703125" style="6" customWidth="1"/>
    <col min="7827" max="7827" width="5.28515625" style="6" customWidth="1"/>
    <col min="7828" max="7828" width="5.5703125" style="6" customWidth="1"/>
    <col min="7829" max="7829" width="5.28515625" style="6" customWidth="1"/>
    <col min="7830" max="7830" width="5.5703125" style="6" customWidth="1"/>
    <col min="7831" max="7831" width="5.28515625" style="6" customWidth="1"/>
    <col min="7832" max="7832" width="5.5703125" style="6" customWidth="1"/>
    <col min="7833" max="7833" width="5.28515625" style="6" customWidth="1"/>
    <col min="7834" max="7834" width="5.5703125" style="6" customWidth="1"/>
    <col min="7835" max="7835" width="5.28515625" style="6" customWidth="1"/>
    <col min="7836" max="7837" width="8.85546875" style="6"/>
    <col min="7838" max="7838" width="5.5703125" style="6" customWidth="1"/>
    <col min="7839" max="7839" width="5.28515625" style="6" customWidth="1"/>
    <col min="7840" max="7840" width="5.5703125" style="6" customWidth="1"/>
    <col min="7841" max="7841" width="5.28515625" style="6" customWidth="1"/>
    <col min="7842" max="7842" width="5.5703125" style="6" customWidth="1"/>
    <col min="7843" max="7843" width="5.28515625" style="6" customWidth="1"/>
    <col min="7844" max="7844" width="5.5703125" style="6" customWidth="1"/>
    <col min="7845" max="7845" width="5.28515625" style="6" customWidth="1"/>
    <col min="7846" max="7846" width="5.5703125" style="6" customWidth="1"/>
    <col min="7847" max="7847" width="5.28515625" style="6" customWidth="1"/>
    <col min="7848" max="7848" width="8.85546875" style="6"/>
    <col min="7849" max="7849" width="10.28515625" style="6" customWidth="1"/>
    <col min="7850" max="7850" width="9" style="6" customWidth="1"/>
    <col min="7851" max="7851" width="8.85546875" style="6"/>
    <col min="7852" max="7852" width="10.28515625" style="6" customWidth="1"/>
    <col min="7853" max="7854" width="7.42578125" style="6" bestFit="1" customWidth="1"/>
    <col min="7855" max="7855" width="8.85546875" style="6"/>
    <col min="7856" max="7856" width="10.28515625" style="6" customWidth="1"/>
    <col min="7857" max="7860" width="7.42578125" style="6" bestFit="1" customWidth="1"/>
    <col min="7861" max="7861" width="8.85546875" style="6"/>
    <col min="7862" max="7862" width="9.7109375" style="6" customWidth="1"/>
    <col min="7863" max="7871" width="7.42578125" style="6" bestFit="1" customWidth="1"/>
    <col min="7872" max="7872" width="6.7109375" style="6" bestFit="1" customWidth="1"/>
    <col min="7873" max="7873" width="6.42578125" style="6" bestFit="1" customWidth="1"/>
    <col min="7874" max="7878" width="7.42578125" style="6" bestFit="1" customWidth="1"/>
    <col min="7879" max="8080" width="8.85546875" style="6"/>
    <col min="8081" max="8081" width="25.7109375" style="6" customWidth="1"/>
    <col min="8082" max="8082" width="5.5703125" style="6" customWidth="1"/>
    <col min="8083" max="8083" width="5.28515625" style="6" customWidth="1"/>
    <col min="8084" max="8084" width="5.5703125" style="6" customWidth="1"/>
    <col min="8085" max="8085" width="5.28515625" style="6" customWidth="1"/>
    <col min="8086" max="8086" width="5.5703125" style="6" customWidth="1"/>
    <col min="8087" max="8087" width="5.28515625" style="6" customWidth="1"/>
    <col min="8088" max="8088" width="5.5703125" style="6" customWidth="1"/>
    <col min="8089" max="8089" width="5.28515625" style="6" customWidth="1"/>
    <col min="8090" max="8090" width="5.5703125" style="6" customWidth="1"/>
    <col min="8091" max="8091" width="5.28515625" style="6" customWidth="1"/>
    <col min="8092" max="8093" width="8.85546875" style="6"/>
    <col min="8094" max="8094" width="5.5703125" style="6" customWidth="1"/>
    <col min="8095" max="8095" width="5.28515625" style="6" customWidth="1"/>
    <col min="8096" max="8096" width="5.5703125" style="6" customWidth="1"/>
    <col min="8097" max="8097" width="5.28515625" style="6" customWidth="1"/>
    <col min="8098" max="8098" width="5.5703125" style="6" customWidth="1"/>
    <col min="8099" max="8099" width="5.28515625" style="6" customWidth="1"/>
    <col min="8100" max="8100" width="5.5703125" style="6" customWidth="1"/>
    <col min="8101" max="8101" width="5.28515625" style="6" customWidth="1"/>
    <col min="8102" max="8102" width="5.5703125" style="6" customWidth="1"/>
    <col min="8103" max="8103" width="5.28515625" style="6" customWidth="1"/>
    <col min="8104" max="8104" width="8.85546875" style="6"/>
    <col min="8105" max="8105" width="10.28515625" style="6" customWidth="1"/>
    <col min="8106" max="8106" width="9" style="6" customWidth="1"/>
    <col min="8107" max="8107" width="8.85546875" style="6"/>
    <col min="8108" max="8108" width="10.28515625" style="6" customWidth="1"/>
    <col min="8109" max="8110" width="7.42578125" style="6" bestFit="1" customWidth="1"/>
    <col min="8111" max="8111" width="8.85546875" style="6"/>
    <col min="8112" max="8112" width="10.28515625" style="6" customWidth="1"/>
    <col min="8113" max="8116" width="7.42578125" style="6" bestFit="1" customWidth="1"/>
    <col min="8117" max="8117" width="8.85546875" style="6"/>
    <col min="8118" max="8118" width="9.7109375" style="6" customWidth="1"/>
    <col min="8119" max="8127" width="7.42578125" style="6" bestFit="1" customWidth="1"/>
    <col min="8128" max="8128" width="6.7109375" style="6" bestFit="1" customWidth="1"/>
    <col min="8129" max="8129" width="6.42578125" style="6" bestFit="1" customWidth="1"/>
    <col min="8130" max="8134" width="7.42578125" style="6" bestFit="1" customWidth="1"/>
    <col min="8135" max="8336" width="8.85546875" style="6"/>
    <col min="8337" max="8337" width="25.7109375" style="6" customWidth="1"/>
    <col min="8338" max="8338" width="5.5703125" style="6" customWidth="1"/>
    <col min="8339" max="8339" width="5.28515625" style="6" customWidth="1"/>
    <col min="8340" max="8340" width="5.5703125" style="6" customWidth="1"/>
    <col min="8341" max="8341" width="5.28515625" style="6" customWidth="1"/>
    <col min="8342" max="8342" width="5.5703125" style="6" customWidth="1"/>
    <col min="8343" max="8343" width="5.28515625" style="6" customWidth="1"/>
    <col min="8344" max="8344" width="5.5703125" style="6" customWidth="1"/>
    <col min="8345" max="8345" width="5.28515625" style="6" customWidth="1"/>
    <col min="8346" max="8346" width="5.5703125" style="6" customWidth="1"/>
    <col min="8347" max="8347" width="5.28515625" style="6" customWidth="1"/>
    <col min="8348" max="8349" width="8.85546875" style="6"/>
    <col min="8350" max="8350" width="5.5703125" style="6" customWidth="1"/>
    <col min="8351" max="8351" width="5.28515625" style="6" customWidth="1"/>
    <col min="8352" max="8352" width="5.5703125" style="6" customWidth="1"/>
    <col min="8353" max="8353" width="5.28515625" style="6" customWidth="1"/>
    <col min="8354" max="8354" width="5.5703125" style="6" customWidth="1"/>
    <col min="8355" max="8355" width="5.28515625" style="6" customWidth="1"/>
    <col min="8356" max="8356" width="5.5703125" style="6" customWidth="1"/>
    <col min="8357" max="8357" width="5.28515625" style="6" customWidth="1"/>
    <col min="8358" max="8358" width="5.5703125" style="6" customWidth="1"/>
    <col min="8359" max="8359" width="5.28515625" style="6" customWidth="1"/>
    <col min="8360" max="8360" width="8.85546875" style="6"/>
    <col min="8361" max="8361" width="10.28515625" style="6" customWidth="1"/>
    <col min="8362" max="8362" width="9" style="6" customWidth="1"/>
    <col min="8363" max="8363" width="8.85546875" style="6"/>
    <col min="8364" max="8364" width="10.28515625" style="6" customWidth="1"/>
    <col min="8365" max="8366" width="7.42578125" style="6" bestFit="1" customWidth="1"/>
    <col min="8367" max="8367" width="8.85546875" style="6"/>
    <col min="8368" max="8368" width="10.28515625" style="6" customWidth="1"/>
    <col min="8369" max="8372" width="7.42578125" style="6" bestFit="1" customWidth="1"/>
    <col min="8373" max="8373" width="8.85546875" style="6"/>
    <col min="8374" max="8374" width="9.7109375" style="6" customWidth="1"/>
    <col min="8375" max="8383" width="7.42578125" style="6" bestFit="1" customWidth="1"/>
    <col min="8384" max="8384" width="6.7109375" style="6" bestFit="1" customWidth="1"/>
    <col min="8385" max="8385" width="6.42578125" style="6" bestFit="1" customWidth="1"/>
    <col min="8386" max="8390" width="7.42578125" style="6" bestFit="1" customWidth="1"/>
    <col min="8391" max="8592" width="8.85546875" style="6"/>
    <col min="8593" max="8593" width="25.7109375" style="6" customWidth="1"/>
    <col min="8594" max="8594" width="5.5703125" style="6" customWidth="1"/>
    <col min="8595" max="8595" width="5.28515625" style="6" customWidth="1"/>
    <col min="8596" max="8596" width="5.5703125" style="6" customWidth="1"/>
    <col min="8597" max="8597" width="5.28515625" style="6" customWidth="1"/>
    <col min="8598" max="8598" width="5.5703125" style="6" customWidth="1"/>
    <col min="8599" max="8599" width="5.28515625" style="6" customWidth="1"/>
    <col min="8600" max="8600" width="5.5703125" style="6" customWidth="1"/>
    <col min="8601" max="8601" width="5.28515625" style="6" customWidth="1"/>
    <col min="8602" max="8602" width="5.5703125" style="6" customWidth="1"/>
    <col min="8603" max="8603" width="5.28515625" style="6" customWidth="1"/>
    <col min="8604" max="8605" width="8.85546875" style="6"/>
    <col min="8606" max="8606" width="5.5703125" style="6" customWidth="1"/>
    <col min="8607" max="8607" width="5.28515625" style="6" customWidth="1"/>
    <col min="8608" max="8608" width="5.5703125" style="6" customWidth="1"/>
    <col min="8609" max="8609" width="5.28515625" style="6" customWidth="1"/>
    <col min="8610" max="8610" width="5.5703125" style="6" customWidth="1"/>
    <col min="8611" max="8611" width="5.28515625" style="6" customWidth="1"/>
    <col min="8612" max="8612" width="5.5703125" style="6" customWidth="1"/>
    <col min="8613" max="8613" width="5.28515625" style="6" customWidth="1"/>
    <col min="8614" max="8614" width="5.5703125" style="6" customWidth="1"/>
    <col min="8615" max="8615" width="5.28515625" style="6" customWidth="1"/>
    <col min="8616" max="8616" width="8.85546875" style="6"/>
    <col min="8617" max="8617" width="10.28515625" style="6" customWidth="1"/>
    <col min="8618" max="8618" width="9" style="6" customWidth="1"/>
    <col min="8619" max="8619" width="8.85546875" style="6"/>
    <col min="8620" max="8620" width="10.28515625" style="6" customWidth="1"/>
    <col min="8621" max="8622" width="7.42578125" style="6" bestFit="1" customWidth="1"/>
    <col min="8623" max="8623" width="8.85546875" style="6"/>
    <col min="8624" max="8624" width="10.28515625" style="6" customWidth="1"/>
    <col min="8625" max="8628" width="7.42578125" style="6" bestFit="1" customWidth="1"/>
    <col min="8629" max="8629" width="8.85546875" style="6"/>
    <col min="8630" max="8630" width="9.7109375" style="6" customWidth="1"/>
    <col min="8631" max="8639" width="7.42578125" style="6" bestFit="1" customWidth="1"/>
    <col min="8640" max="8640" width="6.7109375" style="6" bestFit="1" customWidth="1"/>
    <col min="8641" max="8641" width="6.42578125" style="6" bestFit="1" customWidth="1"/>
    <col min="8642" max="8646" width="7.42578125" style="6" bestFit="1" customWidth="1"/>
    <col min="8647" max="8848" width="8.85546875" style="6"/>
    <col min="8849" max="8849" width="25.7109375" style="6" customWidth="1"/>
    <col min="8850" max="8850" width="5.5703125" style="6" customWidth="1"/>
    <col min="8851" max="8851" width="5.28515625" style="6" customWidth="1"/>
    <col min="8852" max="8852" width="5.5703125" style="6" customWidth="1"/>
    <col min="8853" max="8853" width="5.28515625" style="6" customWidth="1"/>
    <col min="8854" max="8854" width="5.5703125" style="6" customWidth="1"/>
    <col min="8855" max="8855" width="5.28515625" style="6" customWidth="1"/>
    <col min="8856" max="8856" width="5.5703125" style="6" customWidth="1"/>
    <col min="8857" max="8857" width="5.28515625" style="6" customWidth="1"/>
    <col min="8858" max="8858" width="5.5703125" style="6" customWidth="1"/>
    <col min="8859" max="8859" width="5.28515625" style="6" customWidth="1"/>
    <col min="8860" max="8861" width="8.85546875" style="6"/>
    <col min="8862" max="8862" width="5.5703125" style="6" customWidth="1"/>
    <col min="8863" max="8863" width="5.28515625" style="6" customWidth="1"/>
    <col min="8864" max="8864" width="5.5703125" style="6" customWidth="1"/>
    <col min="8865" max="8865" width="5.28515625" style="6" customWidth="1"/>
    <col min="8866" max="8866" width="5.5703125" style="6" customWidth="1"/>
    <col min="8867" max="8867" width="5.28515625" style="6" customWidth="1"/>
    <col min="8868" max="8868" width="5.5703125" style="6" customWidth="1"/>
    <col min="8869" max="8869" width="5.28515625" style="6" customWidth="1"/>
    <col min="8870" max="8870" width="5.5703125" style="6" customWidth="1"/>
    <col min="8871" max="8871" width="5.28515625" style="6" customWidth="1"/>
    <col min="8872" max="8872" width="8.85546875" style="6"/>
    <col min="8873" max="8873" width="10.28515625" style="6" customWidth="1"/>
    <col min="8874" max="8874" width="9" style="6" customWidth="1"/>
    <col min="8875" max="8875" width="8.85546875" style="6"/>
    <col min="8876" max="8876" width="10.28515625" style="6" customWidth="1"/>
    <col min="8877" max="8878" width="7.42578125" style="6" bestFit="1" customWidth="1"/>
    <col min="8879" max="8879" width="8.85546875" style="6"/>
    <col min="8880" max="8880" width="10.28515625" style="6" customWidth="1"/>
    <col min="8881" max="8884" width="7.42578125" style="6" bestFit="1" customWidth="1"/>
    <col min="8885" max="8885" width="8.85546875" style="6"/>
    <col min="8886" max="8886" width="9.7109375" style="6" customWidth="1"/>
    <col min="8887" max="8895" width="7.42578125" style="6" bestFit="1" customWidth="1"/>
    <col min="8896" max="8896" width="6.7109375" style="6" bestFit="1" customWidth="1"/>
    <col min="8897" max="8897" width="6.42578125" style="6" bestFit="1" customWidth="1"/>
    <col min="8898" max="8902" width="7.42578125" style="6" bestFit="1" customWidth="1"/>
    <col min="8903" max="9104" width="8.85546875" style="6"/>
    <col min="9105" max="9105" width="25.7109375" style="6" customWidth="1"/>
    <col min="9106" max="9106" width="5.5703125" style="6" customWidth="1"/>
    <col min="9107" max="9107" width="5.28515625" style="6" customWidth="1"/>
    <col min="9108" max="9108" width="5.5703125" style="6" customWidth="1"/>
    <col min="9109" max="9109" width="5.28515625" style="6" customWidth="1"/>
    <col min="9110" max="9110" width="5.5703125" style="6" customWidth="1"/>
    <col min="9111" max="9111" width="5.28515625" style="6" customWidth="1"/>
    <col min="9112" max="9112" width="5.5703125" style="6" customWidth="1"/>
    <col min="9113" max="9113" width="5.28515625" style="6" customWidth="1"/>
    <col min="9114" max="9114" width="5.5703125" style="6" customWidth="1"/>
    <col min="9115" max="9115" width="5.28515625" style="6" customWidth="1"/>
    <col min="9116" max="9117" width="8.85546875" style="6"/>
    <col min="9118" max="9118" width="5.5703125" style="6" customWidth="1"/>
    <col min="9119" max="9119" width="5.28515625" style="6" customWidth="1"/>
    <col min="9120" max="9120" width="5.5703125" style="6" customWidth="1"/>
    <col min="9121" max="9121" width="5.28515625" style="6" customWidth="1"/>
    <col min="9122" max="9122" width="5.5703125" style="6" customWidth="1"/>
    <col min="9123" max="9123" width="5.28515625" style="6" customWidth="1"/>
    <col min="9124" max="9124" width="5.5703125" style="6" customWidth="1"/>
    <col min="9125" max="9125" width="5.28515625" style="6" customWidth="1"/>
    <col min="9126" max="9126" width="5.5703125" style="6" customWidth="1"/>
    <col min="9127" max="9127" width="5.28515625" style="6" customWidth="1"/>
    <col min="9128" max="9128" width="8.85546875" style="6"/>
    <col min="9129" max="9129" width="10.28515625" style="6" customWidth="1"/>
    <col min="9130" max="9130" width="9" style="6" customWidth="1"/>
    <col min="9131" max="9131" width="8.85546875" style="6"/>
    <col min="9132" max="9132" width="10.28515625" style="6" customWidth="1"/>
    <col min="9133" max="9134" width="7.42578125" style="6" bestFit="1" customWidth="1"/>
    <col min="9135" max="9135" width="8.85546875" style="6"/>
    <col min="9136" max="9136" width="10.28515625" style="6" customWidth="1"/>
    <col min="9137" max="9140" width="7.42578125" style="6" bestFit="1" customWidth="1"/>
    <col min="9141" max="9141" width="8.85546875" style="6"/>
    <col min="9142" max="9142" width="9.7109375" style="6" customWidth="1"/>
    <col min="9143" max="9151" width="7.42578125" style="6" bestFit="1" customWidth="1"/>
    <col min="9152" max="9152" width="6.7109375" style="6" bestFit="1" customWidth="1"/>
    <col min="9153" max="9153" width="6.42578125" style="6" bestFit="1" customWidth="1"/>
    <col min="9154" max="9158" width="7.42578125" style="6" bestFit="1" customWidth="1"/>
    <col min="9159" max="9360" width="8.85546875" style="6"/>
    <col min="9361" max="9361" width="25.7109375" style="6" customWidth="1"/>
    <col min="9362" max="9362" width="5.5703125" style="6" customWidth="1"/>
    <col min="9363" max="9363" width="5.28515625" style="6" customWidth="1"/>
    <col min="9364" max="9364" width="5.5703125" style="6" customWidth="1"/>
    <col min="9365" max="9365" width="5.28515625" style="6" customWidth="1"/>
    <col min="9366" max="9366" width="5.5703125" style="6" customWidth="1"/>
    <col min="9367" max="9367" width="5.28515625" style="6" customWidth="1"/>
    <col min="9368" max="9368" width="5.5703125" style="6" customWidth="1"/>
    <col min="9369" max="9369" width="5.28515625" style="6" customWidth="1"/>
    <col min="9370" max="9370" width="5.5703125" style="6" customWidth="1"/>
    <col min="9371" max="9371" width="5.28515625" style="6" customWidth="1"/>
    <col min="9372" max="9373" width="8.85546875" style="6"/>
    <col min="9374" max="9374" width="5.5703125" style="6" customWidth="1"/>
    <col min="9375" max="9375" width="5.28515625" style="6" customWidth="1"/>
    <col min="9376" max="9376" width="5.5703125" style="6" customWidth="1"/>
    <col min="9377" max="9377" width="5.28515625" style="6" customWidth="1"/>
    <col min="9378" max="9378" width="5.5703125" style="6" customWidth="1"/>
    <col min="9379" max="9379" width="5.28515625" style="6" customWidth="1"/>
    <col min="9380" max="9380" width="5.5703125" style="6" customWidth="1"/>
    <col min="9381" max="9381" width="5.28515625" style="6" customWidth="1"/>
    <col min="9382" max="9382" width="5.5703125" style="6" customWidth="1"/>
    <col min="9383" max="9383" width="5.28515625" style="6" customWidth="1"/>
    <col min="9384" max="9384" width="8.85546875" style="6"/>
    <col min="9385" max="9385" width="10.28515625" style="6" customWidth="1"/>
    <col min="9386" max="9386" width="9" style="6" customWidth="1"/>
    <col min="9387" max="9387" width="8.85546875" style="6"/>
    <col min="9388" max="9388" width="10.28515625" style="6" customWidth="1"/>
    <col min="9389" max="9390" width="7.42578125" style="6" bestFit="1" customWidth="1"/>
    <col min="9391" max="9391" width="8.85546875" style="6"/>
    <col min="9392" max="9392" width="10.28515625" style="6" customWidth="1"/>
    <col min="9393" max="9396" width="7.42578125" style="6" bestFit="1" customWidth="1"/>
    <col min="9397" max="9397" width="8.85546875" style="6"/>
    <col min="9398" max="9398" width="9.7109375" style="6" customWidth="1"/>
    <col min="9399" max="9407" width="7.42578125" style="6" bestFit="1" customWidth="1"/>
    <col min="9408" max="9408" width="6.7109375" style="6" bestFit="1" customWidth="1"/>
    <col min="9409" max="9409" width="6.42578125" style="6" bestFit="1" customWidth="1"/>
    <col min="9410" max="9414" width="7.42578125" style="6" bestFit="1" customWidth="1"/>
    <col min="9415" max="9616" width="8.85546875" style="6"/>
    <col min="9617" max="9617" width="25.7109375" style="6" customWidth="1"/>
    <col min="9618" max="9618" width="5.5703125" style="6" customWidth="1"/>
    <col min="9619" max="9619" width="5.28515625" style="6" customWidth="1"/>
    <col min="9620" max="9620" width="5.5703125" style="6" customWidth="1"/>
    <col min="9621" max="9621" width="5.28515625" style="6" customWidth="1"/>
    <col min="9622" max="9622" width="5.5703125" style="6" customWidth="1"/>
    <col min="9623" max="9623" width="5.28515625" style="6" customWidth="1"/>
    <col min="9624" max="9624" width="5.5703125" style="6" customWidth="1"/>
    <col min="9625" max="9625" width="5.28515625" style="6" customWidth="1"/>
    <col min="9626" max="9626" width="5.5703125" style="6" customWidth="1"/>
    <col min="9627" max="9627" width="5.28515625" style="6" customWidth="1"/>
    <col min="9628" max="9629" width="8.85546875" style="6"/>
    <col min="9630" max="9630" width="5.5703125" style="6" customWidth="1"/>
    <col min="9631" max="9631" width="5.28515625" style="6" customWidth="1"/>
    <col min="9632" max="9632" width="5.5703125" style="6" customWidth="1"/>
    <col min="9633" max="9633" width="5.28515625" style="6" customWidth="1"/>
    <col min="9634" max="9634" width="5.5703125" style="6" customWidth="1"/>
    <col min="9635" max="9635" width="5.28515625" style="6" customWidth="1"/>
    <col min="9636" max="9636" width="5.5703125" style="6" customWidth="1"/>
    <col min="9637" max="9637" width="5.28515625" style="6" customWidth="1"/>
    <col min="9638" max="9638" width="5.5703125" style="6" customWidth="1"/>
    <col min="9639" max="9639" width="5.28515625" style="6" customWidth="1"/>
    <col min="9640" max="9640" width="8.85546875" style="6"/>
    <col min="9641" max="9641" width="10.28515625" style="6" customWidth="1"/>
    <col min="9642" max="9642" width="9" style="6" customWidth="1"/>
    <col min="9643" max="9643" width="8.85546875" style="6"/>
    <col min="9644" max="9644" width="10.28515625" style="6" customWidth="1"/>
    <col min="9645" max="9646" width="7.42578125" style="6" bestFit="1" customWidth="1"/>
    <col min="9647" max="9647" width="8.85546875" style="6"/>
    <col min="9648" max="9648" width="10.28515625" style="6" customWidth="1"/>
    <col min="9649" max="9652" width="7.42578125" style="6" bestFit="1" customWidth="1"/>
    <col min="9653" max="9653" width="8.85546875" style="6"/>
    <col min="9654" max="9654" width="9.7109375" style="6" customWidth="1"/>
    <col min="9655" max="9663" width="7.42578125" style="6" bestFit="1" customWidth="1"/>
    <col min="9664" max="9664" width="6.7109375" style="6" bestFit="1" customWidth="1"/>
    <col min="9665" max="9665" width="6.42578125" style="6" bestFit="1" customWidth="1"/>
    <col min="9666" max="9670" width="7.42578125" style="6" bestFit="1" customWidth="1"/>
    <col min="9671" max="9872" width="8.85546875" style="6"/>
    <col min="9873" max="9873" width="25.7109375" style="6" customWidth="1"/>
    <col min="9874" max="9874" width="5.5703125" style="6" customWidth="1"/>
    <col min="9875" max="9875" width="5.28515625" style="6" customWidth="1"/>
    <col min="9876" max="9876" width="5.5703125" style="6" customWidth="1"/>
    <col min="9877" max="9877" width="5.28515625" style="6" customWidth="1"/>
    <col min="9878" max="9878" width="5.5703125" style="6" customWidth="1"/>
    <col min="9879" max="9879" width="5.28515625" style="6" customWidth="1"/>
    <col min="9880" max="9880" width="5.5703125" style="6" customWidth="1"/>
    <col min="9881" max="9881" width="5.28515625" style="6" customWidth="1"/>
    <col min="9882" max="9882" width="5.5703125" style="6" customWidth="1"/>
    <col min="9883" max="9883" width="5.28515625" style="6" customWidth="1"/>
    <col min="9884" max="9885" width="8.85546875" style="6"/>
    <col min="9886" max="9886" width="5.5703125" style="6" customWidth="1"/>
    <col min="9887" max="9887" width="5.28515625" style="6" customWidth="1"/>
    <col min="9888" max="9888" width="5.5703125" style="6" customWidth="1"/>
    <col min="9889" max="9889" width="5.28515625" style="6" customWidth="1"/>
    <col min="9890" max="9890" width="5.5703125" style="6" customWidth="1"/>
    <col min="9891" max="9891" width="5.28515625" style="6" customWidth="1"/>
    <col min="9892" max="9892" width="5.5703125" style="6" customWidth="1"/>
    <col min="9893" max="9893" width="5.28515625" style="6" customWidth="1"/>
    <col min="9894" max="9894" width="5.5703125" style="6" customWidth="1"/>
    <col min="9895" max="9895" width="5.28515625" style="6" customWidth="1"/>
    <col min="9896" max="9896" width="8.85546875" style="6"/>
    <col min="9897" max="9897" width="10.28515625" style="6" customWidth="1"/>
    <col min="9898" max="9898" width="9" style="6" customWidth="1"/>
    <col min="9899" max="9899" width="8.85546875" style="6"/>
    <col min="9900" max="9900" width="10.28515625" style="6" customWidth="1"/>
    <col min="9901" max="9902" width="7.42578125" style="6" bestFit="1" customWidth="1"/>
    <col min="9903" max="9903" width="8.85546875" style="6"/>
    <col min="9904" max="9904" width="10.28515625" style="6" customWidth="1"/>
    <col min="9905" max="9908" width="7.42578125" style="6" bestFit="1" customWidth="1"/>
    <col min="9909" max="9909" width="8.85546875" style="6"/>
    <col min="9910" max="9910" width="9.7109375" style="6" customWidth="1"/>
    <col min="9911" max="9919" width="7.42578125" style="6" bestFit="1" customWidth="1"/>
    <col min="9920" max="9920" width="6.7109375" style="6" bestFit="1" customWidth="1"/>
    <col min="9921" max="9921" width="6.42578125" style="6" bestFit="1" customWidth="1"/>
    <col min="9922" max="9926" width="7.42578125" style="6" bestFit="1" customWidth="1"/>
    <col min="9927" max="10128" width="8.85546875" style="6"/>
    <col min="10129" max="10129" width="25.7109375" style="6" customWidth="1"/>
    <col min="10130" max="10130" width="5.5703125" style="6" customWidth="1"/>
    <col min="10131" max="10131" width="5.28515625" style="6" customWidth="1"/>
    <col min="10132" max="10132" width="5.5703125" style="6" customWidth="1"/>
    <col min="10133" max="10133" width="5.28515625" style="6" customWidth="1"/>
    <col min="10134" max="10134" width="5.5703125" style="6" customWidth="1"/>
    <col min="10135" max="10135" width="5.28515625" style="6" customWidth="1"/>
    <col min="10136" max="10136" width="5.5703125" style="6" customWidth="1"/>
    <col min="10137" max="10137" width="5.28515625" style="6" customWidth="1"/>
    <col min="10138" max="10138" width="5.5703125" style="6" customWidth="1"/>
    <col min="10139" max="10139" width="5.28515625" style="6" customWidth="1"/>
    <col min="10140" max="10141" width="8.85546875" style="6"/>
    <col min="10142" max="10142" width="5.5703125" style="6" customWidth="1"/>
    <col min="10143" max="10143" width="5.28515625" style="6" customWidth="1"/>
    <col min="10144" max="10144" width="5.5703125" style="6" customWidth="1"/>
    <col min="10145" max="10145" width="5.28515625" style="6" customWidth="1"/>
    <col min="10146" max="10146" width="5.5703125" style="6" customWidth="1"/>
    <col min="10147" max="10147" width="5.28515625" style="6" customWidth="1"/>
    <col min="10148" max="10148" width="5.5703125" style="6" customWidth="1"/>
    <col min="10149" max="10149" width="5.28515625" style="6" customWidth="1"/>
    <col min="10150" max="10150" width="5.5703125" style="6" customWidth="1"/>
    <col min="10151" max="10151" width="5.28515625" style="6" customWidth="1"/>
    <col min="10152" max="10152" width="8.85546875" style="6"/>
    <col min="10153" max="10153" width="10.28515625" style="6" customWidth="1"/>
    <col min="10154" max="10154" width="9" style="6" customWidth="1"/>
    <col min="10155" max="10155" width="8.85546875" style="6"/>
    <col min="10156" max="10156" width="10.28515625" style="6" customWidth="1"/>
    <col min="10157" max="10158" width="7.42578125" style="6" bestFit="1" customWidth="1"/>
    <col min="10159" max="10159" width="8.85546875" style="6"/>
    <col min="10160" max="10160" width="10.28515625" style="6" customWidth="1"/>
    <col min="10161" max="10164" width="7.42578125" style="6" bestFit="1" customWidth="1"/>
    <col min="10165" max="10165" width="8.85546875" style="6"/>
    <col min="10166" max="10166" width="9.7109375" style="6" customWidth="1"/>
    <col min="10167" max="10175" width="7.42578125" style="6" bestFit="1" customWidth="1"/>
    <col min="10176" max="10176" width="6.7109375" style="6" bestFit="1" customWidth="1"/>
    <col min="10177" max="10177" width="6.42578125" style="6" bestFit="1" customWidth="1"/>
    <col min="10178" max="10182" width="7.42578125" style="6" bestFit="1" customWidth="1"/>
    <col min="10183" max="10384" width="8.85546875" style="6"/>
    <col min="10385" max="10385" width="25.7109375" style="6" customWidth="1"/>
    <col min="10386" max="10386" width="5.5703125" style="6" customWidth="1"/>
    <col min="10387" max="10387" width="5.28515625" style="6" customWidth="1"/>
    <col min="10388" max="10388" width="5.5703125" style="6" customWidth="1"/>
    <col min="10389" max="10389" width="5.28515625" style="6" customWidth="1"/>
    <col min="10390" max="10390" width="5.5703125" style="6" customWidth="1"/>
    <col min="10391" max="10391" width="5.28515625" style="6" customWidth="1"/>
    <col min="10392" max="10392" width="5.5703125" style="6" customWidth="1"/>
    <col min="10393" max="10393" width="5.28515625" style="6" customWidth="1"/>
    <col min="10394" max="10394" width="5.5703125" style="6" customWidth="1"/>
    <col min="10395" max="10395" width="5.28515625" style="6" customWidth="1"/>
    <col min="10396" max="10397" width="8.85546875" style="6"/>
    <col min="10398" max="10398" width="5.5703125" style="6" customWidth="1"/>
    <col min="10399" max="10399" width="5.28515625" style="6" customWidth="1"/>
    <col min="10400" max="10400" width="5.5703125" style="6" customWidth="1"/>
    <col min="10401" max="10401" width="5.28515625" style="6" customWidth="1"/>
    <col min="10402" max="10402" width="5.5703125" style="6" customWidth="1"/>
    <col min="10403" max="10403" width="5.28515625" style="6" customWidth="1"/>
    <col min="10404" max="10404" width="5.5703125" style="6" customWidth="1"/>
    <col min="10405" max="10405" width="5.28515625" style="6" customWidth="1"/>
    <col min="10406" max="10406" width="5.5703125" style="6" customWidth="1"/>
    <col min="10407" max="10407" width="5.28515625" style="6" customWidth="1"/>
    <col min="10408" max="10408" width="8.85546875" style="6"/>
    <col min="10409" max="10409" width="10.28515625" style="6" customWidth="1"/>
    <col min="10410" max="10410" width="9" style="6" customWidth="1"/>
    <col min="10411" max="10411" width="8.85546875" style="6"/>
    <col min="10412" max="10412" width="10.28515625" style="6" customWidth="1"/>
    <col min="10413" max="10414" width="7.42578125" style="6" bestFit="1" customWidth="1"/>
    <col min="10415" max="10415" width="8.85546875" style="6"/>
    <col min="10416" max="10416" width="10.28515625" style="6" customWidth="1"/>
    <col min="10417" max="10420" width="7.42578125" style="6" bestFit="1" customWidth="1"/>
    <col min="10421" max="10421" width="8.85546875" style="6"/>
    <col min="10422" max="10422" width="9.7109375" style="6" customWidth="1"/>
    <col min="10423" max="10431" width="7.42578125" style="6" bestFit="1" customWidth="1"/>
    <col min="10432" max="10432" width="6.7109375" style="6" bestFit="1" customWidth="1"/>
    <col min="10433" max="10433" width="6.42578125" style="6" bestFit="1" customWidth="1"/>
    <col min="10434" max="10438" width="7.42578125" style="6" bestFit="1" customWidth="1"/>
    <col min="10439" max="10640" width="8.85546875" style="6"/>
    <col min="10641" max="10641" width="25.7109375" style="6" customWidth="1"/>
    <col min="10642" max="10642" width="5.5703125" style="6" customWidth="1"/>
    <col min="10643" max="10643" width="5.28515625" style="6" customWidth="1"/>
    <col min="10644" max="10644" width="5.5703125" style="6" customWidth="1"/>
    <col min="10645" max="10645" width="5.28515625" style="6" customWidth="1"/>
    <col min="10646" max="10646" width="5.5703125" style="6" customWidth="1"/>
    <col min="10647" max="10647" width="5.28515625" style="6" customWidth="1"/>
    <col min="10648" max="10648" width="5.5703125" style="6" customWidth="1"/>
    <col min="10649" max="10649" width="5.28515625" style="6" customWidth="1"/>
    <col min="10650" max="10650" width="5.5703125" style="6" customWidth="1"/>
    <col min="10651" max="10651" width="5.28515625" style="6" customWidth="1"/>
    <col min="10652" max="10653" width="8.85546875" style="6"/>
    <col min="10654" max="10654" width="5.5703125" style="6" customWidth="1"/>
    <col min="10655" max="10655" width="5.28515625" style="6" customWidth="1"/>
    <col min="10656" max="10656" width="5.5703125" style="6" customWidth="1"/>
    <col min="10657" max="10657" width="5.28515625" style="6" customWidth="1"/>
    <col min="10658" max="10658" width="5.5703125" style="6" customWidth="1"/>
    <col min="10659" max="10659" width="5.28515625" style="6" customWidth="1"/>
    <col min="10660" max="10660" width="5.5703125" style="6" customWidth="1"/>
    <col min="10661" max="10661" width="5.28515625" style="6" customWidth="1"/>
    <col min="10662" max="10662" width="5.5703125" style="6" customWidth="1"/>
    <col min="10663" max="10663" width="5.28515625" style="6" customWidth="1"/>
    <col min="10664" max="10664" width="8.85546875" style="6"/>
    <col min="10665" max="10665" width="10.28515625" style="6" customWidth="1"/>
    <col min="10666" max="10666" width="9" style="6" customWidth="1"/>
    <col min="10667" max="10667" width="8.85546875" style="6"/>
    <col min="10668" max="10668" width="10.28515625" style="6" customWidth="1"/>
    <col min="10669" max="10670" width="7.42578125" style="6" bestFit="1" customWidth="1"/>
    <col min="10671" max="10671" width="8.85546875" style="6"/>
    <col min="10672" max="10672" width="10.28515625" style="6" customWidth="1"/>
    <col min="10673" max="10676" width="7.42578125" style="6" bestFit="1" customWidth="1"/>
    <col min="10677" max="10677" width="8.85546875" style="6"/>
    <col min="10678" max="10678" width="9.7109375" style="6" customWidth="1"/>
    <col min="10679" max="10687" width="7.42578125" style="6" bestFit="1" customWidth="1"/>
    <col min="10688" max="10688" width="6.7109375" style="6" bestFit="1" customWidth="1"/>
    <col min="10689" max="10689" width="6.42578125" style="6" bestFit="1" customWidth="1"/>
    <col min="10690" max="10694" width="7.42578125" style="6" bestFit="1" customWidth="1"/>
    <col min="10695" max="10896" width="8.85546875" style="6"/>
    <col min="10897" max="10897" width="25.7109375" style="6" customWidth="1"/>
    <col min="10898" max="10898" width="5.5703125" style="6" customWidth="1"/>
    <col min="10899" max="10899" width="5.28515625" style="6" customWidth="1"/>
    <col min="10900" max="10900" width="5.5703125" style="6" customWidth="1"/>
    <col min="10901" max="10901" width="5.28515625" style="6" customWidth="1"/>
    <col min="10902" max="10902" width="5.5703125" style="6" customWidth="1"/>
    <col min="10903" max="10903" width="5.28515625" style="6" customWidth="1"/>
    <col min="10904" max="10904" width="5.5703125" style="6" customWidth="1"/>
    <col min="10905" max="10905" width="5.28515625" style="6" customWidth="1"/>
    <col min="10906" max="10906" width="5.5703125" style="6" customWidth="1"/>
    <col min="10907" max="10907" width="5.28515625" style="6" customWidth="1"/>
    <col min="10908" max="10909" width="8.85546875" style="6"/>
    <col min="10910" max="10910" width="5.5703125" style="6" customWidth="1"/>
    <col min="10911" max="10911" width="5.28515625" style="6" customWidth="1"/>
    <col min="10912" max="10912" width="5.5703125" style="6" customWidth="1"/>
    <col min="10913" max="10913" width="5.28515625" style="6" customWidth="1"/>
    <col min="10914" max="10914" width="5.5703125" style="6" customWidth="1"/>
    <col min="10915" max="10915" width="5.28515625" style="6" customWidth="1"/>
    <col min="10916" max="10916" width="5.5703125" style="6" customWidth="1"/>
    <col min="10917" max="10917" width="5.28515625" style="6" customWidth="1"/>
    <col min="10918" max="10918" width="5.5703125" style="6" customWidth="1"/>
    <col min="10919" max="10919" width="5.28515625" style="6" customWidth="1"/>
    <col min="10920" max="10920" width="8.85546875" style="6"/>
    <col min="10921" max="10921" width="10.28515625" style="6" customWidth="1"/>
    <col min="10922" max="10922" width="9" style="6" customWidth="1"/>
    <col min="10923" max="10923" width="8.85546875" style="6"/>
    <col min="10924" max="10924" width="10.28515625" style="6" customWidth="1"/>
    <col min="10925" max="10926" width="7.42578125" style="6" bestFit="1" customWidth="1"/>
    <col min="10927" max="10927" width="8.85546875" style="6"/>
    <col min="10928" max="10928" width="10.28515625" style="6" customWidth="1"/>
    <col min="10929" max="10932" width="7.42578125" style="6" bestFit="1" customWidth="1"/>
    <col min="10933" max="10933" width="8.85546875" style="6"/>
    <col min="10934" max="10934" width="9.7109375" style="6" customWidth="1"/>
    <col min="10935" max="10943" width="7.42578125" style="6" bestFit="1" customWidth="1"/>
    <col min="10944" max="10944" width="6.7109375" style="6" bestFit="1" customWidth="1"/>
    <col min="10945" max="10945" width="6.42578125" style="6" bestFit="1" customWidth="1"/>
    <col min="10946" max="10950" width="7.42578125" style="6" bestFit="1" customWidth="1"/>
    <col min="10951" max="11152" width="8.85546875" style="6"/>
    <col min="11153" max="11153" width="25.7109375" style="6" customWidth="1"/>
    <col min="11154" max="11154" width="5.5703125" style="6" customWidth="1"/>
    <col min="11155" max="11155" width="5.28515625" style="6" customWidth="1"/>
    <col min="11156" max="11156" width="5.5703125" style="6" customWidth="1"/>
    <col min="11157" max="11157" width="5.28515625" style="6" customWidth="1"/>
    <col min="11158" max="11158" width="5.5703125" style="6" customWidth="1"/>
    <col min="11159" max="11159" width="5.28515625" style="6" customWidth="1"/>
    <col min="11160" max="11160" width="5.5703125" style="6" customWidth="1"/>
    <col min="11161" max="11161" width="5.28515625" style="6" customWidth="1"/>
    <col min="11162" max="11162" width="5.5703125" style="6" customWidth="1"/>
    <col min="11163" max="11163" width="5.28515625" style="6" customWidth="1"/>
    <col min="11164" max="11165" width="8.85546875" style="6"/>
    <col min="11166" max="11166" width="5.5703125" style="6" customWidth="1"/>
    <col min="11167" max="11167" width="5.28515625" style="6" customWidth="1"/>
    <col min="11168" max="11168" width="5.5703125" style="6" customWidth="1"/>
    <col min="11169" max="11169" width="5.28515625" style="6" customWidth="1"/>
    <col min="11170" max="11170" width="5.5703125" style="6" customWidth="1"/>
    <col min="11171" max="11171" width="5.28515625" style="6" customWidth="1"/>
    <col min="11172" max="11172" width="5.5703125" style="6" customWidth="1"/>
    <col min="11173" max="11173" width="5.28515625" style="6" customWidth="1"/>
    <col min="11174" max="11174" width="5.5703125" style="6" customWidth="1"/>
    <col min="11175" max="11175" width="5.28515625" style="6" customWidth="1"/>
    <col min="11176" max="11176" width="8.85546875" style="6"/>
    <col min="11177" max="11177" width="10.28515625" style="6" customWidth="1"/>
    <col min="11178" max="11178" width="9" style="6" customWidth="1"/>
    <col min="11179" max="11179" width="8.85546875" style="6"/>
    <col min="11180" max="11180" width="10.28515625" style="6" customWidth="1"/>
    <col min="11181" max="11182" width="7.42578125" style="6" bestFit="1" customWidth="1"/>
    <col min="11183" max="11183" width="8.85546875" style="6"/>
    <col min="11184" max="11184" width="10.28515625" style="6" customWidth="1"/>
    <col min="11185" max="11188" width="7.42578125" style="6" bestFit="1" customWidth="1"/>
    <col min="11189" max="11189" width="8.85546875" style="6"/>
    <col min="11190" max="11190" width="9.7109375" style="6" customWidth="1"/>
    <col min="11191" max="11199" width="7.42578125" style="6" bestFit="1" customWidth="1"/>
    <col min="11200" max="11200" width="6.7109375" style="6" bestFit="1" customWidth="1"/>
    <col min="11201" max="11201" width="6.42578125" style="6" bestFit="1" customWidth="1"/>
    <col min="11202" max="11206" width="7.42578125" style="6" bestFit="1" customWidth="1"/>
    <col min="11207" max="11408" width="8.85546875" style="6"/>
    <col min="11409" max="11409" width="25.7109375" style="6" customWidth="1"/>
    <col min="11410" max="11410" width="5.5703125" style="6" customWidth="1"/>
    <col min="11411" max="11411" width="5.28515625" style="6" customWidth="1"/>
    <col min="11412" max="11412" width="5.5703125" style="6" customWidth="1"/>
    <col min="11413" max="11413" width="5.28515625" style="6" customWidth="1"/>
    <col min="11414" max="11414" width="5.5703125" style="6" customWidth="1"/>
    <col min="11415" max="11415" width="5.28515625" style="6" customWidth="1"/>
    <col min="11416" max="11416" width="5.5703125" style="6" customWidth="1"/>
    <col min="11417" max="11417" width="5.28515625" style="6" customWidth="1"/>
    <col min="11418" max="11418" width="5.5703125" style="6" customWidth="1"/>
    <col min="11419" max="11419" width="5.28515625" style="6" customWidth="1"/>
    <col min="11420" max="11421" width="8.85546875" style="6"/>
    <col min="11422" max="11422" width="5.5703125" style="6" customWidth="1"/>
    <col min="11423" max="11423" width="5.28515625" style="6" customWidth="1"/>
    <col min="11424" max="11424" width="5.5703125" style="6" customWidth="1"/>
    <col min="11425" max="11425" width="5.28515625" style="6" customWidth="1"/>
    <col min="11426" max="11426" width="5.5703125" style="6" customWidth="1"/>
    <col min="11427" max="11427" width="5.28515625" style="6" customWidth="1"/>
    <col min="11428" max="11428" width="5.5703125" style="6" customWidth="1"/>
    <col min="11429" max="11429" width="5.28515625" style="6" customWidth="1"/>
    <col min="11430" max="11430" width="5.5703125" style="6" customWidth="1"/>
    <col min="11431" max="11431" width="5.28515625" style="6" customWidth="1"/>
    <col min="11432" max="11432" width="8.85546875" style="6"/>
    <col min="11433" max="11433" width="10.28515625" style="6" customWidth="1"/>
    <col min="11434" max="11434" width="9" style="6" customWidth="1"/>
    <col min="11435" max="11435" width="8.85546875" style="6"/>
    <col min="11436" max="11436" width="10.28515625" style="6" customWidth="1"/>
    <col min="11437" max="11438" width="7.42578125" style="6" bestFit="1" customWidth="1"/>
    <col min="11439" max="11439" width="8.85546875" style="6"/>
    <col min="11440" max="11440" width="10.28515625" style="6" customWidth="1"/>
    <col min="11441" max="11444" width="7.42578125" style="6" bestFit="1" customWidth="1"/>
    <col min="11445" max="11445" width="8.85546875" style="6"/>
    <col min="11446" max="11446" width="9.7109375" style="6" customWidth="1"/>
    <col min="11447" max="11455" width="7.42578125" style="6" bestFit="1" customWidth="1"/>
    <col min="11456" max="11456" width="6.7109375" style="6" bestFit="1" customWidth="1"/>
    <col min="11457" max="11457" width="6.42578125" style="6" bestFit="1" customWidth="1"/>
    <col min="11458" max="11462" width="7.42578125" style="6" bestFit="1" customWidth="1"/>
    <col min="11463" max="11664" width="8.85546875" style="6"/>
    <col min="11665" max="11665" width="25.7109375" style="6" customWidth="1"/>
    <col min="11666" max="11666" width="5.5703125" style="6" customWidth="1"/>
    <col min="11667" max="11667" width="5.28515625" style="6" customWidth="1"/>
    <col min="11668" max="11668" width="5.5703125" style="6" customWidth="1"/>
    <col min="11669" max="11669" width="5.28515625" style="6" customWidth="1"/>
    <col min="11670" max="11670" width="5.5703125" style="6" customWidth="1"/>
    <col min="11671" max="11671" width="5.28515625" style="6" customWidth="1"/>
    <col min="11672" max="11672" width="5.5703125" style="6" customWidth="1"/>
    <col min="11673" max="11673" width="5.28515625" style="6" customWidth="1"/>
    <col min="11674" max="11674" width="5.5703125" style="6" customWidth="1"/>
    <col min="11675" max="11675" width="5.28515625" style="6" customWidth="1"/>
    <col min="11676" max="11677" width="8.85546875" style="6"/>
    <col min="11678" max="11678" width="5.5703125" style="6" customWidth="1"/>
    <col min="11679" max="11679" width="5.28515625" style="6" customWidth="1"/>
    <col min="11680" max="11680" width="5.5703125" style="6" customWidth="1"/>
    <col min="11681" max="11681" width="5.28515625" style="6" customWidth="1"/>
    <col min="11682" max="11682" width="5.5703125" style="6" customWidth="1"/>
    <col min="11683" max="11683" width="5.28515625" style="6" customWidth="1"/>
    <col min="11684" max="11684" width="5.5703125" style="6" customWidth="1"/>
    <col min="11685" max="11685" width="5.28515625" style="6" customWidth="1"/>
    <col min="11686" max="11686" width="5.5703125" style="6" customWidth="1"/>
    <col min="11687" max="11687" width="5.28515625" style="6" customWidth="1"/>
    <col min="11688" max="11688" width="8.85546875" style="6"/>
    <col min="11689" max="11689" width="10.28515625" style="6" customWidth="1"/>
    <col min="11690" max="11690" width="9" style="6" customWidth="1"/>
    <col min="11691" max="11691" width="8.85546875" style="6"/>
    <col min="11692" max="11692" width="10.28515625" style="6" customWidth="1"/>
    <col min="11693" max="11694" width="7.42578125" style="6" bestFit="1" customWidth="1"/>
    <col min="11695" max="11695" width="8.85546875" style="6"/>
    <col min="11696" max="11696" width="10.28515625" style="6" customWidth="1"/>
    <col min="11697" max="11700" width="7.42578125" style="6" bestFit="1" customWidth="1"/>
    <col min="11701" max="11701" width="8.85546875" style="6"/>
    <col min="11702" max="11702" width="9.7109375" style="6" customWidth="1"/>
    <col min="11703" max="11711" width="7.42578125" style="6" bestFit="1" customWidth="1"/>
    <col min="11712" max="11712" width="6.7109375" style="6" bestFit="1" customWidth="1"/>
    <col min="11713" max="11713" width="6.42578125" style="6" bestFit="1" customWidth="1"/>
    <col min="11714" max="11718" width="7.42578125" style="6" bestFit="1" customWidth="1"/>
    <col min="11719" max="11920" width="8.85546875" style="6"/>
    <col min="11921" max="11921" width="25.7109375" style="6" customWidth="1"/>
    <col min="11922" max="11922" width="5.5703125" style="6" customWidth="1"/>
    <col min="11923" max="11923" width="5.28515625" style="6" customWidth="1"/>
    <col min="11924" max="11924" width="5.5703125" style="6" customWidth="1"/>
    <col min="11925" max="11925" width="5.28515625" style="6" customWidth="1"/>
    <col min="11926" max="11926" width="5.5703125" style="6" customWidth="1"/>
    <col min="11927" max="11927" width="5.28515625" style="6" customWidth="1"/>
    <col min="11928" max="11928" width="5.5703125" style="6" customWidth="1"/>
    <col min="11929" max="11929" width="5.28515625" style="6" customWidth="1"/>
    <col min="11930" max="11930" width="5.5703125" style="6" customWidth="1"/>
    <col min="11931" max="11931" width="5.28515625" style="6" customWidth="1"/>
    <col min="11932" max="11933" width="8.85546875" style="6"/>
    <col min="11934" max="11934" width="5.5703125" style="6" customWidth="1"/>
    <col min="11935" max="11935" width="5.28515625" style="6" customWidth="1"/>
    <col min="11936" max="11936" width="5.5703125" style="6" customWidth="1"/>
    <col min="11937" max="11937" width="5.28515625" style="6" customWidth="1"/>
    <col min="11938" max="11938" width="5.5703125" style="6" customWidth="1"/>
    <col min="11939" max="11939" width="5.28515625" style="6" customWidth="1"/>
    <col min="11940" max="11940" width="5.5703125" style="6" customWidth="1"/>
    <col min="11941" max="11941" width="5.28515625" style="6" customWidth="1"/>
    <col min="11942" max="11942" width="5.5703125" style="6" customWidth="1"/>
    <col min="11943" max="11943" width="5.28515625" style="6" customWidth="1"/>
    <col min="11944" max="11944" width="8.85546875" style="6"/>
    <col min="11945" max="11945" width="10.28515625" style="6" customWidth="1"/>
    <col min="11946" max="11946" width="9" style="6" customWidth="1"/>
    <col min="11947" max="11947" width="8.85546875" style="6"/>
    <col min="11948" max="11948" width="10.28515625" style="6" customWidth="1"/>
    <col min="11949" max="11950" width="7.42578125" style="6" bestFit="1" customWidth="1"/>
    <col min="11951" max="11951" width="8.85546875" style="6"/>
    <col min="11952" max="11952" width="10.28515625" style="6" customWidth="1"/>
    <col min="11953" max="11956" width="7.42578125" style="6" bestFit="1" customWidth="1"/>
    <col min="11957" max="11957" width="8.85546875" style="6"/>
    <col min="11958" max="11958" width="9.7109375" style="6" customWidth="1"/>
    <col min="11959" max="11967" width="7.42578125" style="6" bestFit="1" customWidth="1"/>
    <col min="11968" max="11968" width="6.7109375" style="6" bestFit="1" customWidth="1"/>
    <col min="11969" max="11969" width="6.42578125" style="6" bestFit="1" customWidth="1"/>
    <col min="11970" max="11974" width="7.42578125" style="6" bestFit="1" customWidth="1"/>
    <col min="11975" max="12176" width="8.85546875" style="6"/>
    <col min="12177" max="12177" width="25.7109375" style="6" customWidth="1"/>
    <col min="12178" max="12178" width="5.5703125" style="6" customWidth="1"/>
    <col min="12179" max="12179" width="5.28515625" style="6" customWidth="1"/>
    <col min="12180" max="12180" width="5.5703125" style="6" customWidth="1"/>
    <col min="12181" max="12181" width="5.28515625" style="6" customWidth="1"/>
    <col min="12182" max="12182" width="5.5703125" style="6" customWidth="1"/>
    <col min="12183" max="12183" width="5.28515625" style="6" customWidth="1"/>
    <col min="12184" max="12184" width="5.5703125" style="6" customWidth="1"/>
    <col min="12185" max="12185" width="5.28515625" style="6" customWidth="1"/>
    <col min="12186" max="12186" width="5.5703125" style="6" customWidth="1"/>
    <col min="12187" max="12187" width="5.28515625" style="6" customWidth="1"/>
    <col min="12188" max="12189" width="8.85546875" style="6"/>
    <col min="12190" max="12190" width="5.5703125" style="6" customWidth="1"/>
    <col min="12191" max="12191" width="5.28515625" style="6" customWidth="1"/>
    <col min="12192" max="12192" width="5.5703125" style="6" customWidth="1"/>
    <col min="12193" max="12193" width="5.28515625" style="6" customWidth="1"/>
    <col min="12194" max="12194" width="5.5703125" style="6" customWidth="1"/>
    <col min="12195" max="12195" width="5.28515625" style="6" customWidth="1"/>
    <col min="12196" max="12196" width="5.5703125" style="6" customWidth="1"/>
    <col min="12197" max="12197" width="5.28515625" style="6" customWidth="1"/>
    <col min="12198" max="12198" width="5.5703125" style="6" customWidth="1"/>
    <col min="12199" max="12199" width="5.28515625" style="6" customWidth="1"/>
    <col min="12200" max="12200" width="8.85546875" style="6"/>
    <col min="12201" max="12201" width="10.28515625" style="6" customWidth="1"/>
    <col min="12202" max="12202" width="9" style="6" customWidth="1"/>
    <col min="12203" max="12203" width="8.85546875" style="6"/>
    <col min="12204" max="12204" width="10.28515625" style="6" customWidth="1"/>
    <col min="12205" max="12206" width="7.42578125" style="6" bestFit="1" customWidth="1"/>
    <col min="12207" max="12207" width="8.85546875" style="6"/>
    <col min="12208" max="12208" width="10.28515625" style="6" customWidth="1"/>
    <col min="12209" max="12212" width="7.42578125" style="6" bestFit="1" customWidth="1"/>
    <col min="12213" max="12213" width="8.85546875" style="6"/>
    <col min="12214" max="12214" width="9.7109375" style="6" customWidth="1"/>
    <col min="12215" max="12223" width="7.42578125" style="6" bestFit="1" customWidth="1"/>
    <col min="12224" max="12224" width="6.7109375" style="6" bestFit="1" customWidth="1"/>
    <col min="12225" max="12225" width="6.42578125" style="6" bestFit="1" customWidth="1"/>
    <col min="12226" max="12230" width="7.42578125" style="6" bestFit="1" customWidth="1"/>
    <col min="12231" max="12432" width="8.85546875" style="6"/>
    <col min="12433" max="12433" width="25.7109375" style="6" customWidth="1"/>
    <col min="12434" max="12434" width="5.5703125" style="6" customWidth="1"/>
    <col min="12435" max="12435" width="5.28515625" style="6" customWidth="1"/>
    <col min="12436" max="12436" width="5.5703125" style="6" customWidth="1"/>
    <col min="12437" max="12437" width="5.28515625" style="6" customWidth="1"/>
    <col min="12438" max="12438" width="5.5703125" style="6" customWidth="1"/>
    <col min="12439" max="12439" width="5.28515625" style="6" customWidth="1"/>
    <col min="12440" max="12440" width="5.5703125" style="6" customWidth="1"/>
    <col min="12441" max="12441" width="5.28515625" style="6" customWidth="1"/>
    <col min="12442" max="12442" width="5.5703125" style="6" customWidth="1"/>
    <col min="12443" max="12443" width="5.28515625" style="6" customWidth="1"/>
    <col min="12444" max="12445" width="8.85546875" style="6"/>
    <col min="12446" max="12446" width="5.5703125" style="6" customWidth="1"/>
    <col min="12447" max="12447" width="5.28515625" style="6" customWidth="1"/>
    <col min="12448" max="12448" width="5.5703125" style="6" customWidth="1"/>
    <col min="12449" max="12449" width="5.28515625" style="6" customWidth="1"/>
    <col min="12450" max="12450" width="5.5703125" style="6" customWidth="1"/>
    <col min="12451" max="12451" width="5.28515625" style="6" customWidth="1"/>
    <col min="12452" max="12452" width="5.5703125" style="6" customWidth="1"/>
    <col min="12453" max="12453" width="5.28515625" style="6" customWidth="1"/>
    <col min="12454" max="12454" width="5.5703125" style="6" customWidth="1"/>
    <col min="12455" max="12455" width="5.28515625" style="6" customWidth="1"/>
    <col min="12456" max="12456" width="8.85546875" style="6"/>
    <col min="12457" max="12457" width="10.28515625" style="6" customWidth="1"/>
    <col min="12458" max="12458" width="9" style="6" customWidth="1"/>
    <col min="12459" max="12459" width="8.85546875" style="6"/>
    <col min="12460" max="12460" width="10.28515625" style="6" customWidth="1"/>
    <col min="12461" max="12462" width="7.42578125" style="6" bestFit="1" customWidth="1"/>
    <col min="12463" max="12463" width="8.85546875" style="6"/>
    <col min="12464" max="12464" width="10.28515625" style="6" customWidth="1"/>
    <col min="12465" max="12468" width="7.42578125" style="6" bestFit="1" customWidth="1"/>
    <col min="12469" max="12469" width="8.85546875" style="6"/>
    <col min="12470" max="12470" width="9.7109375" style="6" customWidth="1"/>
    <col min="12471" max="12479" width="7.42578125" style="6" bestFit="1" customWidth="1"/>
    <col min="12480" max="12480" width="6.7109375" style="6" bestFit="1" customWidth="1"/>
    <col min="12481" max="12481" width="6.42578125" style="6" bestFit="1" customWidth="1"/>
    <col min="12482" max="12486" width="7.42578125" style="6" bestFit="1" customWidth="1"/>
    <col min="12487" max="12688" width="8.85546875" style="6"/>
    <col min="12689" max="12689" width="25.7109375" style="6" customWidth="1"/>
    <col min="12690" max="12690" width="5.5703125" style="6" customWidth="1"/>
    <col min="12691" max="12691" width="5.28515625" style="6" customWidth="1"/>
    <col min="12692" max="12692" width="5.5703125" style="6" customWidth="1"/>
    <col min="12693" max="12693" width="5.28515625" style="6" customWidth="1"/>
    <col min="12694" max="12694" width="5.5703125" style="6" customWidth="1"/>
    <col min="12695" max="12695" width="5.28515625" style="6" customWidth="1"/>
    <col min="12696" max="12696" width="5.5703125" style="6" customWidth="1"/>
    <col min="12697" max="12697" width="5.28515625" style="6" customWidth="1"/>
    <col min="12698" max="12698" width="5.5703125" style="6" customWidth="1"/>
    <col min="12699" max="12699" width="5.28515625" style="6" customWidth="1"/>
    <col min="12700" max="12701" width="8.85546875" style="6"/>
    <col min="12702" max="12702" width="5.5703125" style="6" customWidth="1"/>
    <col min="12703" max="12703" width="5.28515625" style="6" customWidth="1"/>
    <col min="12704" max="12704" width="5.5703125" style="6" customWidth="1"/>
    <col min="12705" max="12705" width="5.28515625" style="6" customWidth="1"/>
    <col min="12706" max="12706" width="5.5703125" style="6" customWidth="1"/>
    <col min="12707" max="12707" width="5.28515625" style="6" customWidth="1"/>
    <col min="12708" max="12708" width="5.5703125" style="6" customWidth="1"/>
    <col min="12709" max="12709" width="5.28515625" style="6" customWidth="1"/>
    <col min="12710" max="12710" width="5.5703125" style="6" customWidth="1"/>
    <col min="12711" max="12711" width="5.28515625" style="6" customWidth="1"/>
    <col min="12712" max="12712" width="8.85546875" style="6"/>
    <col min="12713" max="12713" width="10.28515625" style="6" customWidth="1"/>
    <col min="12714" max="12714" width="9" style="6" customWidth="1"/>
    <col min="12715" max="12715" width="8.85546875" style="6"/>
    <col min="12716" max="12716" width="10.28515625" style="6" customWidth="1"/>
    <col min="12717" max="12718" width="7.42578125" style="6" bestFit="1" customWidth="1"/>
    <col min="12719" max="12719" width="8.85546875" style="6"/>
    <col min="12720" max="12720" width="10.28515625" style="6" customWidth="1"/>
    <col min="12721" max="12724" width="7.42578125" style="6" bestFit="1" customWidth="1"/>
    <col min="12725" max="12725" width="8.85546875" style="6"/>
    <col min="12726" max="12726" width="9.7109375" style="6" customWidth="1"/>
    <col min="12727" max="12735" width="7.42578125" style="6" bestFit="1" customWidth="1"/>
    <col min="12736" max="12736" width="6.7109375" style="6" bestFit="1" customWidth="1"/>
    <col min="12737" max="12737" width="6.42578125" style="6" bestFit="1" customWidth="1"/>
    <col min="12738" max="12742" width="7.42578125" style="6" bestFit="1" customWidth="1"/>
    <col min="12743" max="12944" width="8.85546875" style="6"/>
    <col min="12945" max="12945" width="25.7109375" style="6" customWidth="1"/>
    <col min="12946" max="12946" width="5.5703125" style="6" customWidth="1"/>
    <col min="12947" max="12947" width="5.28515625" style="6" customWidth="1"/>
    <col min="12948" max="12948" width="5.5703125" style="6" customWidth="1"/>
    <col min="12949" max="12949" width="5.28515625" style="6" customWidth="1"/>
    <col min="12950" max="12950" width="5.5703125" style="6" customWidth="1"/>
    <col min="12951" max="12951" width="5.28515625" style="6" customWidth="1"/>
    <col min="12952" max="12952" width="5.5703125" style="6" customWidth="1"/>
    <col min="12953" max="12953" width="5.28515625" style="6" customWidth="1"/>
    <col min="12954" max="12954" width="5.5703125" style="6" customWidth="1"/>
    <col min="12955" max="12955" width="5.28515625" style="6" customWidth="1"/>
    <col min="12956" max="12957" width="8.85546875" style="6"/>
    <col min="12958" max="12958" width="5.5703125" style="6" customWidth="1"/>
    <col min="12959" max="12959" width="5.28515625" style="6" customWidth="1"/>
    <col min="12960" max="12960" width="5.5703125" style="6" customWidth="1"/>
    <col min="12961" max="12961" width="5.28515625" style="6" customWidth="1"/>
    <col min="12962" max="12962" width="5.5703125" style="6" customWidth="1"/>
    <col min="12963" max="12963" width="5.28515625" style="6" customWidth="1"/>
    <col min="12964" max="12964" width="5.5703125" style="6" customWidth="1"/>
    <col min="12965" max="12965" width="5.28515625" style="6" customWidth="1"/>
    <col min="12966" max="12966" width="5.5703125" style="6" customWidth="1"/>
    <col min="12967" max="12967" width="5.28515625" style="6" customWidth="1"/>
    <col min="12968" max="12968" width="8.85546875" style="6"/>
    <col min="12969" max="12969" width="10.28515625" style="6" customWidth="1"/>
    <col min="12970" max="12970" width="9" style="6" customWidth="1"/>
    <col min="12971" max="12971" width="8.85546875" style="6"/>
    <col min="12972" max="12972" width="10.28515625" style="6" customWidth="1"/>
    <col min="12973" max="12974" width="7.42578125" style="6" bestFit="1" customWidth="1"/>
    <col min="12975" max="12975" width="8.85546875" style="6"/>
    <col min="12976" max="12976" width="10.28515625" style="6" customWidth="1"/>
    <col min="12977" max="12980" width="7.42578125" style="6" bestFit="1" customWidth="1"/>
    <col min="12981" max="12981" width="8.85546875" style="6"/>
    <col min="12982" max="12982" width="9.7109375" style="6" customWidth="1"/>
    <col min="12983" max="12991" width="7.42578125" style="6" bestFit="1" customWidth="1"/>
    <col min="12992" max="12992" width="6.7109375" style="6" bestFit="1" customWidth="1"/>
    <col min="12993" max="12993" width="6.42578125" style="6" bestFit="1" customWidth="1"/>
    <col min="12994" max="12998" width="7.42578125" style="6" bestFit="1" customWidth="1"/>
    <col min="12999" max="13200" width="8.85546875" style="6"/>
    <col min="13201" max="13201" width="25.7109375" style="6" customWidth="1"/>
    <col min="13202" max="13202" width="5.5703125" style="6" customWidth="1"/>
    <col min="13203" max="13203" width="5.28515625" style="6" customWidth="1"/>
    <col min="13204" max="13204" width="5.5703125" style="6" customWidth="1"/>
    <col min="13205" max="13205" width="5.28515625" style="6" customWidth="1"/>
    <col min="13206" max="13206" width="5.5703125" style="6" customWidth="1"/>
    <col min="13207" max="13207" width="5.28515625" style="6" customWidth="1"/>
    <col min="13208" max="13208" width="5.5703125" style="6" customWidth="1"/>
    <col min="13209" max="13209" width="5.28515625" style="6" customWidth="1"/>
    <col min="13210" max="13210" width="5.5703125" style="6" customWidth="1"/>
    <col min="13211" max="13211" width="5.28515625" style="6" customWidth="1"/>
    <col min="13212" max="13213" width="8.85546875" style="6"/>
    <col min="13214" max="13214" width="5.5703125" style="6" customWidth="1"/>
    <col min="13215" max="13215" width="5.28515625" style="6" customWidth="1"/>
    <col min="13216" max="13216" width="5.5703125" style="6" customWidth="1"/>
    <col min="13217" max="13217" width="5.28515625" style="6" customWidth="1"/>
    <col min="13218" max="13218" width="5.5703125" style="6" customWidth="1"/>
    <col min="13219" max="13219" width="5.28515625" style="6" customWidth="1"/>
    <col min="13220" max="13220" width="5.5703125" style="6" customWidth="1"/>
    <col min="13221" max="13221" width="5.28515625" style="6" customWidth="1"/>
    <col min="13222" max="13222" width="5.5703125" style="6" customWidth="1"/>
    <col min="13223" max="13223" width="5.28515625" style="6" customWidth="1"/>
    <col min="13224" max="13224" width="8.85546875" style="6"/>
    <col min="13225" max="13225" width="10.28515625" style="6" customWidth="1"/>
    <col min="13226" max="13226" width="9" style="6" customWidth="1"/>
    <col min="13227" max="13227" width="8.85546875" style="6"/>
    <col min="13228" max="13228" width="10.28515625" style="6" customWidth="1"/>
    <col min="13229" max="13230" width="7.42578125" style="6" bestFit="1" customWidth="1"/>
    <col min="13231" max="13231" width="8.85546875" style="6"/>
    <col min="13232" max="13232" width="10.28515625" style="6" customWidth="1"/>
    <col min="13233" max="13236" width="7.42578125" style="6" bestFit="1" customWidth="1"/>
    <col min="13237" max="13237" width="8.85546875" style="6"/>
    <col min="13238" max="13238" width="9.7109375" style="6" customWidth="1"/>
    <col min="13239" max="13247" width="7.42578125" style="6" bestFit="1" customWidth="1"/>
    <col min="13248" max="13248" width="6.7109375" style="6" bestFit="1" customWidth="1"/>
    <col min="13249" max="13249" width="6.42578125" style="6" bestFit="1" customWidth="1"/>
    <col min="13250" max="13254" width="7.42578125" style="6" bestFit="1" customWidth="1"/>
    <col min="13255" max="13456" width="8.85546875" style="6"/>
    <col min="13457" max="13457" width="25.7109375" style="6" customWidth="1"/>
    <col min="13458" max="13458" width="5.5703125" style="6" customWidth="1"/>
    <col min="13459" max="13459" width="5.28515625" style="6" customWidth="1"/>
    <col min="13460" max="13460" width="5.5703125" style="6" customWidth="1"/>
    <col min="13461" max="13461" width="5.28515625" style="6" customWidth="1"/>
    <col min="13462" max="13462" width="5.5703125" style="6" customWidth="1"/>
    <col min="13463" max="13463" width="5.28515625" style="6" customWidth="1"/>
    <col min="13464" max="13464" width="5.5703125" style="6" customWidth="1"/>
    <col min="13465" max="13465" width="5.28515625" style="6" customWidth="1"/>
    <col min="13466" max="13466" width="5.5703125" style="6" customWidth="1"/>
    <col min="13467" max="13467" width="5.28515625" style="6" customWidth="1"/>
    <col min="13468" max="13469" width="8.85546875" style="6"/>
    <col min="13470" max="13470" width="5.5703125" style="6" customWidth="1"/>
    <col min="13471" max="13471" width="5.28515625" style="6" customWidth="1"/>
    <col min="13472" max="13472" width="5.5703125" style="6" customWidth="1"/>
    <col min="13473" max="13473" width="5.28515625" style="6" customWidth="1"/>
    <col min="13474" max="13474" width="5.5703125" style="6" customWidth="1"/>
    <col min="13475" max="13475" width="5.28515625" style="6" customWidth="1"/>
    <col min="13476" max="13476" width="5.5703125" style="6" customWidth="1"/>
    <col min="13477" max="13477" width="5.28515625" style="6" customWidth="1"/>
    <col min="13478" max="13478" width="5.5703125" style="6" customWidth="1"/>
    <col min="13479" max="13479" width="5.28515625" style="6" customWidth="1"/>
    <col min="13480" max="13480" width="8.85546875" style="6"/>
    <col min="13481" max="13481" width="10.28515625" style="6" customWidth="1"/>
    <col min="13482" max="13482" width="9" style="6" customWidth="1"/>
    <col min="13483" max="13483" width="8.85546875" style="6"/>
    <col min="13484" max="13484" width="10.28515625" style="6" customWidth="1"/>
    <col min="13485" max="13486" width="7.42578125" style="6" bestFit="1" customWidth="1"/>
    <col min="13487" max="13487" width="8.85546875" style="6"/>
    <col min="13488" max="13488" width="10.28515625" style="6" customWidth="1"/>
    <col min="13489" max="13492" width="7.42578125" style="6" bestFit="1" customWidth="1"/>
    <col min="13493" max="13493" width="8.85546875" style="6"/>
    <col min="13494" max="13494" width="9.7109375" style="6" customWidth="1"/>
    <col min="13495" max="13503" width="7.42578125" style="6" bestFit="1" customWidth="1"/>
    <col min="13504" max="13504" width="6.7109375" style="6" bestFit="1" customWidth="1"/>
    <col min="13505" max="13505" width="6.42578125" style="6" bestFit="1" customWidth="1"/>
    <col min="13506" max="13510" width="7.42578125" style="6" bestFit="1" customWidth="1"/>
    <col min="13511" max="13712" width="8.85546875" style="6"/>
    <col min="13713" max="13713" width="25.7109375" style="6" customWidth="1"/>
    <col min="13714" max="13714" width="5.5703125" style="6" customWidth="1"/>
    <col min="13715" max="13715" width="5.28515625" style="6" customWidth="1"/>
    <col min="13716" max="13716" width="5.5703125" style="6" customWidth="1"/>
    <col min="13717" max="13717" width="5.28515625" style="6" customWidth="1"/>
    <col min="13718" max="13718" width="5.5703125" style="6" customWidth="1"/>
    <col min="13719" max="13719" width="5.28515625" style="6" customWidth="1"/>
    <col min="13720" max="13720" width="5.5703125" style="6" customWidth="1"/>
    <col min="13721" max="13721" width="5.28515625" style="6" customWidth="1"/>
    <col min="13722" max="13722" width="5.5703125" style="6" customWidth="1"/>
    <col min="13723" max="13723" width="5.28515625" style="6" customWidth="1"/>
    <col min="13724" max="13725" width="8.85546875" style="6"/>
    <col min="13726" max="13726" width="5.5703125" style="6" customWidth="1"/>
    <col min="13727" max="13727" width="5.28515625" style="6" customWidth="1"/>
    <col min="13728" max="13728" width="5.5703125" style="6" customWidth="1"/>
    <col min="13729" max="13729" width="5.28515625" style="6" customWidth="1"/>
    <col min="13730" max="13730" width="5.5703125" style="6" customWidth="1"/>
    <col min="13731" max="13731" width="5.28515625" style="6" customWidth="1"/>
    <col min="13732" max="13732" width="5.5703125" style="6" customWidth="1"/>
    <col min="13733" max="13733" width="5.28515625" style="6" customWidth="1"/>
    <col min="13734" max="13734" width="5.5703125" style="6" customWidth="1"/>
    <col min="13735" max="13735" width="5.28515625" style="6" customWidth="1"/>
    <col min="13736" max="13736" width="8.85546875" style="6"/>
    <col min="13737" max="13737" width="10.28515625" style="6" customWidth="1"/>
    <col min="13738" max="13738" width="9" style="6" customWidth="1"/>
    <col min="13739" max="13739" width="8.85546875" style="6"/>
    <col min="13740" max="13740" width="10.28515625" style="6" customWidth="1"/>
    <col min="13741" max="13742" width="7.42578125" style="6" bestFit="1" customWidth="1"/>
    <col min="13743" max="13743" width="8.85546875" style="6"/>
    <col min="13744" max="13744" width="10.28515625" style="6" customWidth="1"/>
    <col min="13745" max="13748" width="7.42578125" style="6" bestFit="1" customWidth="1"/>
    <col min="13749" max="13749" width="8.85546875" style="6"/>
    <col min="13750" max="13750" width="9.7109375" style="6" customWidth="1"/>
    <col min="13751" max="13759" width="7.42578125" style="6" bestFit="1" customWidth="1"/>
    <col min="13760" max="13760" width="6.7109375" style="6" bestFit="1" customWidth="1"/>
    <col min="13761" max="13761" width="6.42578125" style="6" bestFit="1" customWidth="1"/>
    <col min="13762" max="13766" width="7.42578125" style="6" bestFit="1" customWidth="1"/>
    <col min="13767" max="13968" width="8.85546875" style="6"/>
    <col min="13969" max="13969" width="25.7109375" style="6" customWidth="1"/>
    <col min="13970" max="13970" width="5.5703125" style="6" customWidth="1"/>
    <col min="13971" max="13971" width="5.28515625" style="6" customWidth="1"/>
    <col min="13972" max="13972" width="5.5703125" style="6" customWidth="1"/>
    <col min="13973" max="13973" width="5.28515625" style="6" customWidth="1"/>
    <col min="13974" max="13974" width="5.5703125" style="6" customWidth="1"/>
    <col min="13975" max="13975" width="5.28515625" style="6" customWidth="1"/>
    <col min="13976" max="13976" width="5.5703125" style="6" customWidth="1"/>
    <col min="13977" max="13977" width="5.28515625" style="6" customWidth="1"/>
    <col min="13978" max="13978" width="5.5703125" style="6" customWidth="1"/>
    <col min="13979" max="13979" width="5.28515625" style="6" customWidth="1"/>
    <col min="13980" max="13981" width="8.85546875" style="6"/>
    <col min="13982" max="13982" width="5.5703125" style="6" customWidth="1"/>
    <col min="13983" max="13983" width="5.28515625" style="6" customWidth="1"/>
    <col min="13984" max="13984" width="5.5703125" style="6" customWidth="1"/>
    <col min="13985" max="13985" width="5.28515625" style="6" customWidth="1"/>
    <col min="13986" max="13986" width="5.5703125" style="6" customWidth="1"/>
    <col min="13987" max="13987" width="5.28515625" style="6" customWidth="1"/>
    <col min="13988" max="13988" width="5.5703125" style="6" customWidth="1"/>
    <col min="13989" max="13989" width="5.28515625" style="6" customWidth="1"/>
    <col min="13990" max="13990" width="5.5703125" style="6" customWidth="1"/>
    <col min="13991" max="13991" width="5.28515625" style="6" customWidth="1"/>
    <col min="13992" max="13992" width="8.85546875" style="6"/>
    <col min="13993" max="13993" width="10.28515625" style="6" customWidth="1"/>
    <col min="13994" max="13994" width="9" style="6" customWidth="1"/>
    <col min="13995" max="13995" width="8.85546875" style="6"/>
    <col min="13996" max="13996" width="10.28515625" style="6" customWidth="1"/>
    <col min="13997" max="13998" width="7.42578125" style="6" bestFit="1" customWidth="1"/>
    <col min="13999" max="13999" width="8.85546875" style="6"/>
    <col min="14000" max="14000" width="10.28515625" style="6" customWidth="1"/>
    <col min="14001" max="14004" width="7.42578125" style="6" bestFit="1" customWidth="1"/>
    <col min="14005" max="14005" width="8.85546875" style="6"/>
    <col min="14006" max="14006" width="9.7109375" style="6" customWidth="1"/>
    <col min="14007" max="14015" width="7.42578125" style="6" bestFit="1" customWidth="1"/>
    <col min="14016" max="14016" width="6.7109375" style="6" bestFit="1" customWidth="1"/>
    <col min="14017" max="14017" width="6.42578125" style="6" bestFit="1" customWidth="1"/>
    <col min="14018" max="14022" width="7.42578125" style="6" bestFit="1" customWidth="1"/>
    <col min="14023" max="14224" width="8.85546875" style="6"/>
    <col min="14225" max="14225" width="25.7109375" style="6" customWidth="1"/>
    <col min="14226" max="14226" width="5.5703125" style="6" customWidth="1"/>
    <col min="14227" max="14227" width="5.28515625" style="6" customWidth="1"/>
    <col min="14228" max="14228" width="5.5703125" style="6" customWidth="1"/>
    <col min="14229" max="14229" width="5.28515625" style="6" customWidth="1"/>
    <col min="14230" max="14230" width="5.5703125" style="6" customWidth="1"/>
    <col min="14231" max="14231" width="5.28515625" style="6" customWidth="1"/>
    <col min="14232" max="14232" width="5.5703125" style="6" customWidth="1"/>
    <col min="14233" max="14233" width="5.28515625" style="6" customWidth="1"/>
    <col min="14234" max="14234" width="5.5703125" style="6" customWidth="1"/>
    <col min="14235" max="14235" width="5.28515625" style="6" customWidth="1"/>
    <col min="14236" max="14237" width="8.85546875" style="6"/>
    <col min="14238" max="14238" width="5.5703125" style="6" customWidth="1"/>
    <col min="14239" max="14239" width="5.28515625" style="6" customWidth="1"/>
    <col min="14240" max="14240" width="5.5703125" style="6" customWidth="1"/>
    <col min="14241" max="14241" width="5.28515625" style="6" customWidth="1"/>
    <col min="14242" max="14242" width="5.5703125" style="6" customWidth="1"/>
    <col min="14243" max="14243" width="5.28515625" style="6" customWidth="1"/>
    <col min="14244" max="14244" width="5.5703125" style="6" customWidth="1"/>
    <col min="14245" max="14245" width="5.28515625" style="6" customWidth="1"/>
    <col min="14246" max="14246" width="5.5703125" style="6" customWidth="1"/>
    <col min="14247" max="14247" width="5.28515625" style="6" customWidth="1"/>
    <col min="14248" max="14248" width="8.85546875" style="6"/>
    <col min="14249" max="14249" width="10.28515625" style="6" customWidth="1"/>
    <col min="14250" max="14250" width="9" style="6" customWidth="1"/>
    <col min="14251" max="14251" width="8.85546875" style="6"/>
    <col min="14252" max="14252" width="10.28515625" style="6" customWidth="1"/>
    <col min="14253" max="14254" width="7.42578125" style="6" bestFit="1" customWidth="1"/>
    <col min="14255" max="14255" width="8.85546875" style="6"/>
    <col min="14256" max="14256" width="10.28515625" style="6" customWidth="1"/>
    <col min="14257" max="14260" width="7.42578125" style="6" bestFit="1" customWidth="1"/>
    <col min="14261" max="14261" width="8.85546875" style="6"/>
    <col min="14262" max="14262" width="9.7109375" style="6" customWidth="1"/>
    <col min="14263" max="14271" width="7.42578125" style="6" bestFit="1" customWidth="1"/>
    <col min="14272" max="14272" width="6.7109375" style="6" bestFit="1" customWidth="1"/>
    <col min="14273" max="14273" width="6.42578125" style="6" bestFit="1" customWidth="1"/>
    <col min="14274" max="14278" width="7.42578125" style="6" bestFit="1" customWidth="1"/>
    <col min="14279" max="14480" width="8.85546875" style="6"/>
    <col min="14481" max="14481" width="25.7109375" style="6" customWidth="1"/>
    <col min="14482" max="14482" width="5.5703125" style="6" customWidth="1"/>
    <col min="14483" max="14483" width="5.28515625" style="6" customWidth="1"/>
    <col min="14484" max="14484" width="5.5703125" style="6" customWidth="1"/>
    <col min="14485" max="14485" width="5.28515625" style="6" customWidth="1"/>
    <col min="14486" max="14486" width="5.5703125" style="6" customWidth="1"/>
    <col min="14487" max="14487" width="5.28515625" style="6" customWidth="1"/>
    <col min="14488" max="14488" width="5.5703125" style="6" customWidth="1"/>
    <col min="14489" max="14489" width="5.28515625" style="6" customWidth="1"/>
    <col min="14490" max="14490" width="5.5703125" style="6" customWidth="1"/>
    <col min="14491" max="14491" width="5.28515625" style="6" customWidth="1"/>
    <col min="14492" max="14493" width="8.85546875" style="6"/>
    <col min="14494" max="14494" width="5.5703125" style="6" customWidth="1"/>
    <col min="14495" max="14495" width="5.28515625" style="6" customWidth="1"/>
    <col min="14496" max="14496" width="5.5703125" style="6" customWidth="1"/>
    <col min="14497" max="14497" width="5.28515625" style="6" customWidth="1"/>
    <col min="14498" max="14498" width="5.5703125" style="6" customWidth="1"/>
    <col min="14499" max="14499" width="5.28515625" style="6" customWidth="1"/>
    <col min="14500" max="14500" width="5.5703125" style="6" customWidth="1"/>
    <col min="14501" max="14501" width="5.28515625" style="6" customWidth="1"/>
    <col min="14502" max="14502" width="5.5703125" style="6" customWidth="1"/>
    <col min="14503" max="14503" width="5.28515625" style="6" customWidth="1"/>
    <col min="14504" max="14504" width="8.85546875" style="6"/>
    <col min="14505" max="14505" width="10.28515625" style="6" customWidth="1"/>
    <col min="14506" max="14506" width="9" style="6" customWidth="1"/>
    <col min="14507" max="14507" width="8.85546875" style="6"/>
    <col min="14508" max="14508" width="10.28515625" style="6" customWidth="1"/>
    <col min="14509" max="14510" width="7.42578125" style="6" bestFit="1" customWidth="1"/>
    <col min="14511" max="14511" width="8.85546875" style="6"/>
    <col min="14512" max="14512" width="10.28515625" style="6" customWidth="1"/>
    <col min="14513" max="14516" width="7.42578125" style="6" bestFit="1" customWidth="1"/>
    <col min="14517" max="14517" width="8.85546875" style="6"/>
    <col min="14518" max="14518" width="9.7109375" style="6" customWidth="1"/>
    <col min="14519" max="14527" width="7.42578125" style="6" bestFit="1" customWidth="1"/>
    <col min="14528" max="14528" width="6.7109375" style="6" bestFit="1" customWidth="1"/>
    <col min="14529" max="14529" width="6.42578125" style="6" bestFit="1" customWidth="1"/>
    <col min="14530" max="14534" width="7.42578125" style="6" bestFit="1" customWidth="1"/>
    <col min="14535" max="14736" width="8.85546875" style="6"/>
    <col min="14737" max="14737" width="25.7109375" style="6" customWidth="1"/>
    <col min="14738" max="14738" width="5.5703125" style="6" customWidth="1"/>
    <col min="14739" max="14739" width="5.28515625" style="6" customWidth="1"/>
    <col min="14740" max="14740" width="5.5703125" style="6" customWidth="1"/>
    <col min="14741" max="14741" width="5.28515625" style="6" customWidth="1"/>
    <col min="14742" max="14742" width="5.5703125" style="6" customWidth="1"/>
    <col min="14743" max="14743" width="5.28515625" style="6" customWidth="1"/>
    <col min="14744" max="14744" width="5.5703125" style="6" customWidth="1"/>
    <col min="14745" max="14745" width="5.28515625" style="6" customWidth="1"/>
    <col min="14746" max="14746" width="5.5703125" style="6" customWidth="1"/>
    <col min="14747" max="14747" width="5.28515625" style="6" customWidth="1"/>
    <col min="14748" max="14749" width="8.85546875" style="6"/>
    <col min="14750" max="14750" width="5.5703125" style="6" customWidth="1"/>
    <col min="14751" max="14751" width="5.28515625" style="6" customWidth="1"/>
    <col min="14752" max="14752" width="5.5703125" style="6" customWidth="1"/>
    <col min="14753" max="14753" width="5.28515625" style="6" customWidth="1"/>
    <col min="14754" max="14754" width="5.5703125" style="6" customWidth="1"/>
    <col min="14755" max="14755" width="5.28515625" style="6" customWidth="1"/>
    <col min="14756" max="14756" width="5.5703125" style="6" customWidth="1"/>
    <col min="14757" max="14757" width="5.28515625" style="6" customWidth="1"/>
    <col min="14758" max="14758" width="5.5703125" style="6" customWidth="1"/>
    <col min="14759" max="14759" width="5.28515625" style="6" customWidth="1"/>
    <col min="14760" max="14760" width="8.85546875" style="6"/>
    <col min="14761" max="14761" width="10.28515625" style="6" customWidth="1"/>
    <col min="14762" max="14762" width="9" style="6" customWidth="1"/>
    <col min="14763" max="14763" width="8.85546875" style="6"/>
    <col min="14764" max="14764" width="10.28515625" style="6" customWidth="1"/>
    <col min="14765" max="14766" width="7.42578125" style="6" bestFit="1" customWidth="1"/>
    <col min="14767" max="14767" width="8.85546875" style="6"/>
    <col min="14768" max="14768" width="10.28515625" style="6" customWidth="1"/>
    <col min="14769" max="14772" width="7.42578125" style="6" bestFit="1" customWidth="1"/>
    <col min="14773" max="14773" width="8.85546875" style="6"/>
    <col min="14774" max="14774" width="9.7109375" style="6" customWidth="1"/>
    <col min="14775" max="14783" width="7.42578125" style="6" bestFit="1" customWidth="1"/>
    <col min="14784" max="14784" width="6.7109375" style="6" bestFit="1" customWidth="1"/>
    <col min="14785" max="14785" width="6.42578125" style="6" bestFit="1" customWidth="1"/>
    <col min="14786" max="14790" width="7.42578125" style="6" bestFit="1" customWidth="1"/>
    <col min="14791" max="14992" width="8.85546875" style="6"/>
    <col min="14993" max="14993" width="25.7109375" style="6" customWidth="1"/>
    <col min="14994" max="14994" width="5.5703125" style="6" customWidth="1"/>
    <col min="14995" max="14995" width="5.28515625" style="6" customWidth="1"/>
    <col min="14996" max="14996" width="5.5703125" style="6" customWidth="1"/>
    <col min="14997" max="14997" width="5.28515625" style="6" customWidth="1"/>
    <col min="14998" max="14998" width="5.5703125" style="6" customWidth="1"/>
    <col min="14999" max="14999" width="5.28515625" style="6" customWidth="1"/>
    <col min="15000" max="15000" width="5.5703125" style="6" customWidth="1"/>
    <col min="15001" max="15001" width="5.28515625" style="6" customWidth="1"/>
    <col min="15002" max="15002" width="5.5703125" style="6" customWidth="1"/>
    <col min="15003" max="15003" width="5.28515625" style="6" customWidth="1"/>
    <col min="15004" max="15005" width="8.85546875" style="6"/>
    <col min="15006" max="15006" width="5.5703125" style="6" customWidth="1"/>
    <col min="15007" max="15007" width="5.28515625" style="6" customWidth="1"/>
    <col min="15008" max="15008" width="5.5703125" style="6" customWidth="1"/>
    <col min="15009" max="15009" width="5.28515625" style="6" customWidth="1"/>
    <col min="15010" max="15010" width="5.5703125" style="6" customWidth="1"/>
    <col min="15011" max="15011" width="5.28515625" style="6" customWidth="1"/>
    <col min="15012" max="15012" width="5.5703125" style="6" customWidth="1"/>
    <col min="15013" max="15013" width="5.28515625" style="6" customWidth="1"/>
    <col min="15014" max="15014" width="5.5703125" style="6" customWidth="1"/>
    <col min="15015" max="15015" width="5.28515625" style="6" customWidth="1"/>
    <col min="15016" max="15016" width="8.85546875" style="6"/>
    <col min="15017" max="15017" width="10.28515625" style="6" customWidth="1"/>
    <col min="15018" max="15018" width="9" style="6" customWidth="1"/>
    <col min="15019" max="15019" width="8.85546875" style="6"/>
    <col min="15020" max="15020" width="10.28515625" style="6" customWidth="1"/>
    <col min="15021" max="15022" width="7.42578125" style="6" bestFit="1" customWidth="1"/>
    <col min="15023" max="15023" width="8.85546875" style="6"/>
    <col min="15024" max="15024" width="10.28515625" style="6" customWidth="1"/>
    <col min="15025" max="15028" width="7.42578125" style="6" bestFit="1" customWidth="1"/>
    <col min="15029" max="15029" width="8.85546875" style="6"/>
    <col min="15030" max="15030" width="9.7109375" style="6" customWidth="1"/>
    <col min="15031" max="15039" width="7.42578125" style="6" bestFit="1" customWidth="1"/>
    <col min="15040" max="15040" width="6.7109375" style="6" bestFit="1" customWidth="1"/>
    <col min="15041" max="15041" width="6.42578125" style="6" bestFit="1" customWidth="1"/>
    <col min="15042" max="15046" width="7.42578125" style="6" bestFit="1" customWidth="1"/>
    <col min="15047" max="15248" width="8.85546875" style="6"/>
    <col min="15249" max="15249" width="25.7109375" style="6" customWidth="1"/>
    <col min="15250" max="15250" width="5.5703125" style="6" customWidth="1"/>
    <col min="15251" max="15251" width="5.28515625" style="6" customWidth="1"/>
    <col min="15252" max="15252" width="5.5703125" style="6" customWidth="1"/>
    <col min="15253" max="15253" width="5.28515625" style="6" customWidth="1"/>
    <col min="15254" max="15254" width="5.5703125" style="6" customWidth="1"/>
    <col min="15255" max="15255" width="5.28515625" style="6" customWidth="1"/>
    <col min="15256" max="15256" width="5.5703125" style="6" customWidth="1"/>
    <col min="15257" max="15257" width="5.28515625" style="6" customWidth="1"/>
    <col min="15258" max="15258" width="5.5703125" style="6" customWidth="1"/>
    <col min="15259" max="15259" width="5.28515625" style="6" customWidth="1"/>
    <col min="15260" max="15261" width="8.85546875" style="6"/>
    <col min="15262" max="15262" width="5.5703125" style="6" customWidth="1"/>
    <col min="15263" max="15263" width="5.28515625" style="6" customWidth="1"/>
    <col min="15264" max="15264" width="5.5703125" style="6" customWidth="1"/>
    <col min="15265" max="15265" width="5.28515625" style="6" customWidth="1"/>
    <col min="15266" max="15266" width="5.5703125" style="6" customWidth="1"/>
    <col min="15267" max="15267" width="5.28515625" style="6" customWidth="1"/>
    <col min="15268" max="15268" width="5.5703125" style="6" customWidth="1"/>
    <col min="15269" max="15269" width="5.28515625" style="6" customWidth="1"/>
    <col min="15270" max="15270" width="5.5703125" style="6" customWidth="1"/>
    <col min="15271" max="15271" width="5.28515625" style="6" customWidth="1"/>
    <col min="15272" max="15272" width="8.85546875" style="6"/>
    <col min="15273" max="15273" width="10.28515625" style="6" customWidth="1"/>
    <col min="15274" max="15274" width="9" style="6" customWidth="1"/>
    <col min="15275" max="15275" width="8.85546875" style="6"/>
    <col min="15276" max="15276" width="10.28515625" style="6" customWidth="1"/>
    <col min="15277" max="15278" width="7.42578125" style="6" bestFit="1" customWidth="1"/>
    <col min="15279" max="15279" width="8.85546875" style="6"/>
    <col min="15280" max="15280" width="10.28515625" style="6" customWidth="1"/>
    <col min="15281" max="15284" width="7.42578125" style="6" bestFit="1" customWidth="1"/>
    <col min="15285" max="15285" width="8.85546875" style="6"/>
    <col min="15286" max="15286" width="9.7109375" style="6" customWidth="1"/>
    <col min="15287" max="15295" width="7.42578125" style="6" bestFit="1" customWidth="1"/>
    <col min="15296" max="15296" width="6.7109375" style="6" bestFit="1" customWidth="1"/>
    <col min="15297" max="15297" width="6.42578125" style="6" bestFit="1" customWidth="1"/>
    <col min="15298" max="15302" width="7.42578125" style="6" bestFit="1" customWidth="1"/>
    <col min="15303" max="15504" width="8.85546875" style="6"/>
    <col min="15505" max="15505" width="25.7109375" style="6" customWidth="1"/>
    <col min="15506" max="15506" width="5.5703125" style="6" customWidth="1"/>
    <col min="15507" max="15507" width="5.28515625" style="6" customWidth="1"/>
    <col min="15508" max="15508" width="5.5703125" style="6" customWidth="1"/>
    <col min="15509" max="15509" width="5.28515625" style="6" customWidth="1"/>
    <col min="15510" max="15510" width="5.5703125" style="6" customWidth="1"/>
    <col min="15511" max="15511" width="5.28515625" style="6" customWidth="1"/>
    <col min="15512" max="15512" width="5.5703125" style="6" customWidth="1"/>
    <col min="15513" max="15513" width="5.28515625" style="6" customWidth="1"/>
    <col min="15514" max="15514" width="5.5703125" style="6" customWidth="1"/>
    <col min="15515" max="15515" width="5.28515625" style="6" customWidth="1"/>
    <col min="15516" max="15517" width="8.85546875" style="6"/>
    <col min="15518" max="15518" width="5.5703125" style="6" customWidth="1"/>
    <col min="15519" max="15519" width="5.28515625" style="6" customWidth="1"/>
    <col min="15520" max="15520" width="5.5703125" style="6" customWidth="1"/>
    <col min="15521" max="15521" width="5.28515625" style="6" customWidth="1"/>
    <col min="15522" max="15522" width="5.5703125" style="6" customWidth="1"/>
    <col min="15523" max="15523" width="5.28515625" style="6" customWidth="1"/>
    <col min="15524" max="15524" width="5.5703125" style="6" customWidth="1"/>
    <col min="15525" max="15525" width="5.28515625" style="6" customWidth="1"/>
    <col min="15526" max="15526" width="5.5703125" style="6" customWidth="1"/>
    <col min="15527" max="15527" width="5.28515625" style="6" customWidth="1"/>
    <col min="15528" max="15528" width="8.85546875" style="6"/>
    <col min="15529" max="15529" width="10.28515625" style="6" customWidth="1"/>
    <col min="15530" max="15530" width="9" style="6" customWidth="1"/>
    <col min="15531" max="15531" width="8.85546875" style="6"/>
    <col min="15532" max="15532" width="10.28515625" style="6" customWidth="1"/>
    <col min="15533" max="15534" width="7.42578125" style="6" bestFit="1" customWidth="1"/>
    <col min="15535" max="15535" width="8.85546875" style="6"/>
    <col min="15536" max="15536" width="10.28515625" style="6" customWidth="1"/>
    <col min="15537" max="15540" width="7.42578125" style="6" bestFit="1" customWidth="1"/>
    <col min="15541" max="15541" width="8.85546875" style="6"/>
    <col min="15542" max="15542" width="9.7109375" style="6" customWidth="1"/>
    <col min="15543" max="15551" width="7.42578125" style="6" bestFit="1" customWidth="1"/>
    <col min="15552" max="15552" width="6.7109375" style="6" bestFit="1" customWidth="1"/>
    <col min="15553" max="15553" width="6.42578125" style="6" bestFit="1" customWidth="1"/>
    <col min="15554" max="15558" width="7.42578125" style="6" bestFit="1" customWidth="1"/>
    <col min="15559" max="15760" width="8.85546875" style="6"/>
    <col min="15761" max="15761" width="25.7109375" style="6" customWidth="1"/>
    <col min="15762" max="15762" width="5.5703125" style="6" customWidth="1"/>
    <col min="15763" max="15763" width="5.28515625" style="6" customWidth="1"/>
    <col min="15764" max="15764" width="5.5703125" style="6" customWidth="1"/>
    <col min="15765" max="15765" width="5.28515625" style="6" customWidth="1"/>
    <col min="15766" max="15766" width="5.5703125" style="6" customWidth="1"/>
    <col min="15767" max="15767" width="5.28515625" style="6" customWidth="1"/>
    <col min="15768" max="15768" width="5.5703125" style="6" customWidth="1"/>
    <col min="15769" max="15769" width="5.28515625" style="6" customWidth="1"/>
    <col min="15770" max="15770" width="5.5703125" style="6" customWidth="1"/>
    <col min="15771" max="15771" width="5.28515625" style="6" customWidth="1"/>
    <col min="15772" max="15773" width="8.85546875" style="6"/>
    <col min="15774" max="15774" width="5.5703125" style="6" customWidth="1"/>
    <col min="15775" max="15775" width="5.28515625" style="6" customWidth="1"/>
    <col min="15776" max="15776" width="5.5703125" style="6" customWidth="1"/>
    <col min="15777" max="15777" width="5.28515625" style="6" customWidth="1"/>
    <col min="15778" max="15778" width="5.5703125" style="6" customWidth="1"/>
    <col min="15779" max="15779" width="5.28515625" style="6" customWidth="1"/>
    <col min="15780" max="15780" width="5.5703125" style="6" customWidth="1"/>
    <col min="15781" max="15781" width="5.28515625" style="6" customWidth="1"/>
    <col min="15782" max="15782" width="5.5703125" style="6" customWidth="1"/>
    <col min="15783" max="15783" width="5.28515625" style="6" customWidth="1"/>
    <col min="15784" max="15784" width="8.85546875" style="6"/>
    <col min="15785" max="15785" width="10.28515625" style="6" customWidth="1"/>
    <col min="15786" max="15786" width="9" style="6" customWidth="1"/>
    <col min="15787" max="15787" width="8.85546875" style="6"/>
    <col min="15788" max="15788" width="10.28515625" style="6" customWidth="1"/>
    <col min="15789" max="15790" width="7.42578125" style="6" bestFit="1" customWidth="1"/>
    <col min="15791" max="15791" width="8.85546875" style="6"/>
    <col min="15792" max="15792" width="10.28515625" style="6" customWidth="1"/>
    <col min="15793" max="15796" width="7.42578125" style="6" bestFit="1" customWidth="1"/>
    <col min="15797" max="15797" width="8.85546875" style="6"/>
    <col min="15798" max="15798" width="9.7109375" style="6" customWidth="1"/>
    <col min="15799" max="15807" width="7.42578125" style="6" bestFit="1" customWidth="1"/>
    <col min="15808" max="15808" width="6.7109375" style="6" bestFit="1" customWidth="1"/>
    <col min="15809" max="15809" width="6.42578125" style="6" bestFit="1" customWidth="1"/>
    <col min="15810" max="15814" width="7.42578125" style="6" bestFit="1" customWidth="1"/>
    <col min="15815" max="16016" width="8.85546875" style="6"/>
    <col min="16017" max="16017" width="25.7109375" style="6" customWidth="1"/>
    <col min="16018" max="16018" width="5.5703125" style="6" customWidth="1"/>
    <col min="16019" max="16019" width="5.28515625" style="6" customWidth="1"/>
    <col min="16020" max="16020" width="5.5703125" style="6" customWidth="1"/>
    <col min="16021" max="16021" width="5.28515625" style="6" customWidth="1"/>
    <col min="16022" max="16022" width="5.5703125" style="6" customWidth="1"/>
    <col min="16023" max="16023" width="5.28515625" style="6" customWidth="1"/>
    <col min="16024" max="16024" width="5.5703125" style="6" customWidth="1"/>
    <col min="16025" max="16025" width="5.28515625" style="6" customWidth="1"/>
    <col min="16026" max="16026" width="5.5703125" style="6" customWidth="1"/>
    <col min="16027" max="16027" width="5.28515625" style="6" customWidth="1"/>
    <col min="16028" max="16029" width="8.85546875" style="6"/>
    <col min="16030" max="16030" width="5.5703125" style="6" customWidth="1"/>
    <col min="16031" max="16031" width="5.28515625" style="6" customWidth="1"/>
    <col min="16032" max="16032" width="5.5703125" style="6" customWidth="1"/>
    <col min="16033" max="16033" width="5.28515625" style="6" customWidth="1"/>
    <col min="16034" max="16034" width="5.5703125" style="6" customWidth="1"/>
    <col min="16035" max="16035" width="5.28515625" style="6" customWidth="1"/>
    <col min="16036" max="16036" width="5.5703125" style="6" customWidth="1"/>
    <col min="16037" max="16037" width="5.28515625" style="6" customWidth="1"/>
    <col min="16038" max="16038" width="5.5703125" style="6" customWidth="1"/>
    <col min="16039" max="16039" width="5.28515625" style="6" customWidth="1"/>
    <col min="16040" max="16040" width="8.85546875" style="6"/>
    <col min="16041" max="16041" width="10.28515625" style="6" customWidth="1"/>
    <col min="16042" max="16042" width="9" style="6" customWidth="1"/>
    <col min="16043" max="16043" width="8.85546875" style="6"/>
    <col min="16044" max="16044" width="10.28515625" style="6" customWidth="1"/>
    <col min="16045" max="16046" width="7.42578125" style="6" bestFit="1" customWidth="1"/>
    <col min="16047" max="16047" width="8.85546875" style="6"/>
    <col min="16048" max="16048" width="10.28515625" style="6" customWidth="1"/>
    <col min="16049" max="16052" width="7.42578125" style="6" bestFit="1" customWidth="1"/>
    <col min="16053" max="16053" width="8.85546875" style="6"/>
    <col min="16054" max="16054" width="9.7109375" style="6" customWidth="1"/>
    <col min="16055" max="16063" width="7.42578125" style="6" bestFit="1" customWidth="1"/>
    <col min="16064" max="16064" width="6.7109375" style="6" bestFit="1" customWidth="1"/>
    <col min="16065" max="16065" width="6.42578125" style="6" bestFit="1" customWidth="1"/>
    <col min="16066" max="16070" width="7.42578125" style="6" bestFit="1" customWidth="1"/>
    <col min="16071" max="16376" width="8.85546875" style="6"/>
    <col min="16377" max="16384" width="8.85546875" style="6" customWidth="1"/>
  </cols>
  <sheetData>
    <row r="1" spans="1:47" ht="15" customHeight="1">
      <c r="A1" s="4" t="s">
        <v>128</v>
      </c>
      <c r="C1" s="4"/>
      <c r="D1" s="111" t="s">
        <v>242</v>
      </c>
      <c r="E1" s="111" t="s">
        <v>243</v>
      </c>
      <c r="F1" s="111" t="s">
        <v>244</v>
      </c>
      <c r="G1" s="111" t="s">
        <v>245</v>
      </c>
      <c r="H1" s="129" t="s">
        <v>246</v>
      </c>
      <c r="I1" s="111" t="s">
        <v>247</v>
      </c>
      <c r="J1" s="111" t="s">
        <v>248</v>
      </c>
      <c r="K1" s="111" t="s">
        <v>249</v>
      </c>
      <c r="L1" s="111" t="s">
        <v>250</v>
      </c>
      <c r="M1" s="111" t="s">
        <v>251</v>
      </c>
      <c r="N1" s="111" t="s">
        <v>252</v>
      </c>
      <c r="O1" s="111" t="s">
        <v>253</v>
      </c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</row>
    <row r="2" spans="1:47" ht="15" customHeight="1">
      <c r="D2" s="130" t="s">
        <v>254</v>
      </c>
      <c r="E2" s="130" t="s">
        <v>255</v>
      </c>
      <c r="F2" s="130" t="s">
        <v>256</v>
      </c>
      <c r="G2" s="130" t="s">
        <v>257</v>
      </c>
      <c r="H2" s="131" t="s">
        <v>258</v>
      </c>
      <c r="I2" s="111" t="s">
        <v>259</v>
      </c>
      <c r="J2" s="111" t="s">
        <v>260</v>
      </c>
      <c r="K2" s="111" t="s">
        <v>261</v>
      </c>
      <c r="L2" s="111" t="s">
        <v>262</v>
      </c>
      <c r="M2" s="111" t="s">
        <v>263</v>
      </c>
      <c r="N2" s="111" t="s">
        <v>264</v>
      </c>
      <c r="O2" s="111" t="s">
        <v>265</v>
      </c>
      <c r="Q2" s="111"/>
      <c r="R2" s="146" t="s">
        <v>433</v>
      </c>
      <c r="S2" s="146" t="s">
        <v>433</v>
      </c>
      <c r="T2" s="111"/>
      <c r="U2" s="111"/>
      <c r="V2" s="111"/>
      <c r="W2" s="146"/>
      <c r="X2" s="146"/>
      <c r="Y2" s="111"/>
      <c r="Z2" s="146" t="s">
        <v>433</v>
      </c>
      <c r="AA2" s="146" t="s">
        <v>433</v>
      </c>
      <c r="AB2" s="146" t="s">
        <v>433</v>
      </c>
      <c r="AC2" s="146" t="s">
        <v>433</v>
      </c>
      <c r="AD2" s="146" t="s">
        <v>433</v>
      </c>
      <c r="AE2" s="146" t="s">
        <v>433</v>
      </c>
      <c r="AF2" s="146" t="s">
        <v>433</v>
      </c>
      <c r="AG2" s="146" t="s">
        <v>433</v>
      </c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46"/>
      <c r="AU2" s="146"/>
    </row>
    <row r="3" spans="1:47" ht="15" customHeight="1">
      <c r="A3" s="7" t="s">
        <v>75</v>
      </c>
      <c r="C3" s="132" t="s">
        <v>241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Q3" s="7" t="s">
        <v>377</v>
      </c>
      <c r="R3" s="78" t="s">
        <v>434</v>
      </c>
      <c r="S3" s="78" t="s">
        <v>435</v>
      </c>
      <c r="T3" s="7"/>
      <c r="U3" s="7"/>
      <c r="V3" s="7"/>
      <c r="W3" s="78" t="s">
        <v>434</v>
      </c>
      <c r="X3" s="78" t="s">
        <v>435</v>
      </c>
      <c r="Y3" s="7"/>
      <c r="Z3" s="78" t="s">
        <v>434</v>
      </c>
      <c r="AA3" s="78" t="s">
        <v>435</v>
      </c>
      <c r="AB3" s="78" t="s">
        <v>434</v>
      </c>
      <c r="AC3" s="78" t="s">
        <v>435</v>
      </c>
      <c r="AD3" s="78" t="s">
        <v>434</v>
      </c>
      <c r="AE3" s="78" t="s">
        <v>435</v>
      </c>
      <c r="AF3" s="78" t="s">
        <v>434</v>
      </c>
      <c r="AG3" s="78" t="s">
        <v>435</v>
      </c>
      <c r="AH3" s="7"/>
      <c r="AI3" s="7"/>
      <c r="AJ3" s="7"/>
      <c r="AK3" s="7"/>
      <c r="AL3" s="7"/>
      <c r="AM3" s="7"/>
      <c r="AN3" s="78" t="s">
        <v>434</v>
      </c>
      <c r="AO3" s="78" t="s">
        <v>435</v>
      </c>
      <c r="AP3" s="78" t="s">
        <v>434</v>
      </c>
      <c r="AQ3" s="78" t="s">
        <v>435</v>
      </c>
      <c r="AR3" s="78" t="s">
        <v>434</v>
      </c>
      <c r="AS3" s="78" t="s">
        <v>435</v>
      </c>
      <c r="AT3" s="78" t="s">
        <v>434</v>
      </c>
      <c r="AU3" s="78" t="s">
        <v>435</v>
      </c>
    </row>
    <row r="4" spans="1:47" ht="15" customHeight="1">
      <c r="C4" s="28" t="s">
        <v>65</v>
      </c>
      <c r="D4" s="28" t="s">
        <v>65</v>
      </c>
      <c r="E4" s="28" t="s">
        <v>65</v>
      </c>
      <c r="F4" s="28" t="s">
        <v>65</v>
      </c>
      <c r="G4" s="28" t="s">
        <v>65</v>
      </c>
      <c r="H4" s="28" t="s">
        <v>65</v>
      </c>
      <c r="I4" s="28" t="s">
        <v>65</v>
      </c>
      <c r="J4" s="28" t="s">
        <v>65</v>
      </c>
      <c r="K4" s="28" t="s">
        <v>65</v>
      </c>
      <c r="L4" s="28" t="s">
        <v>65</v>
      </c>
      <c r="M4" s="28" t="s">
        <v>65</v>
      </c>
      <c r="N4" s="28" t="s">
        <v>65</v>
      </c>
      <c r="O4" s="28" t="s">
        <v>65</v>
      </c>
      <c r="Q4" s="28" t="s">
        <v>103</v>
      </c>
      <c r="R4" s="28" t="s">
        <v>427</v>
      </c>
      <c r="S4" s="28" t="s">
        <v>427</v>
      </c>
      <c r="T4" s="28" t="s">
        <v>334</v>
      </c>
      <c r="U4" s="28" t="s">
        <v>487</v>
      </c>
      <c r="V4" s="28" t="s">
        <v>343</v>
      </c>
      <c r="W4" s="28" t="s">
        <v>456</v>
      </c>
      <c r="X4" s="28" t="s">
        <v>456</v>
      </c>
      <c r="Y4" s="28" t="s">
        <v>103</v>
      </c>
      <c r="Z4" s="28" t="s">
        <v>427</v>
      </c>
      <c r="AA4" s="28" t="s">
        <v>427</v>
      </c>
      <c r="AB4" s="28" t="s">
        <v>427</v>
      </c>
      <c r="AC4" s="28" t="s">
        <v>427</v>
      </c>
      <c r="AD4" s="28" t="s">
        <v>427</v>
      </c>
      <c r="AE4" s="28" t="s">
        <v>427</v>
      </c>
      <c r="AF4" s="28" t="s">
        <v>427</v>
      </c>
      <c r="AG4" s="28" t="s">
        <v>427</v>
      </c>
      <c r="AH4" s="28" t="s">
        <v>334</v>
      </c>
      <c r="AI4" s="28" t="s">
        <v>334</v>
      </c>
      <c r="AJ4" s="28" t="s">
        <v>334</v>
      </c>
      <c r="AK4" s="28" t="s">
        <v>334</v>
      </c>
      <c r="AL4" s="28" t="s">
        <v>334</v>
      </c>
      <c r="AM4" s="28" t="s">
        <v>343</v>
      </c>
      <c r="AN4" s="151" t="s">
        <v>456</v>
      </c>
      <c r="AO4" s="151" t="s">
        <v>456</v>
      </c>
      <c r="AP4" s="151" t="s">
        <v>456</v>
      </c>
      <c r="AQ4" s="151" t="s">
        <v>456</v>
      </c>
      <c r="AR4" s="151" t="s">
        <v>456</v>
      </c>
      <c r="AS4" s="151" t="s">
        <v>456</v>
      </c>
      <c r="AT4" s="28" t="s">
        <v>434</v>
      </c>
      <c r="AU4" s="28" t="s">
        <v>435</v>
      </c>
    </row>
    <row r="5" spans="1:47" ht="48">
      <c r="A5" s="19" t="s">
        <v>192</v>
      </c>
      <c r="B5" s="22" t="s">
        <v>23</v>
      </c>
      <c r="C5" s="147" t="s">
        <v>90</v>
      </c>
      <c r="D5" s="148" t="s">
        <v>229</v>
      </c>
      <c r="E5" s="148" t="s">
        <v>76</v>
      </c>
      <c r="F5" s="148" t="s">
        <v>230</v>
      </c>
      <c r="G5" s="148" t="s">
        <v>231</v>
      </c>
      <c r="H5" s="149" t="s">
        <v>77</v>
      </c>
      <c r="I5" s="148" t="s">
        <v>232</v>
      </c>
      <c r="J5" s="147" t="s">
        <v>233</v>
      </c>
      <c r="K5" s="147" t="s">
        <v>234</v>
      </c>
      <c r="L5" s="147" t="s">
        <v>235</v>
      </c>
      <c r="M5" s="147" t="s">
        <v>236</v>
      </c>
      <c r="N5" s="147" t="s">
        <v>237</v>
      </c>
      <c r="O5" s="147" t="s">
        <v>238</v>
      </c>
      <c r="P5" s="150"/>
      <c r="Q5" s="151" t="s">
        <v>357</v>
      </c>
      <c r="R5" s="151" t="s">
        <v>125</v>
      </c>
      <c r="S5" s="151" t="s">
        <v>125</v>
      </c>
      <c r="T5" s="148" t="s">
        <v>125</v>
      </c>
      <c r="U5" s="148" t="s">
        <v>357</v>
      </c>
      <c r="V5" s="151" t="s">
        <v>357</v>
      </c>
      <c r="W5" s="151" t="s">
        <v>357</v>
      </c>
      <c r="X5" s="151" t="s">
        <v>357</v>
      </c>
      <c r="Y5" s="151" t="s">
        <v>378</v>
      </c>
      <c r="Z5" s="151" t="s">
        <v>436</v>
      </c>
      <c r="AA5" s="151" t="s">
        <v>436</v>
      </c>
      <c r="AB5" s="151" t="s">
        <v>437</v>
      </c>
      <c r="AC5" s="151" t="s">
        <v>437</v>
      </c>
      <c r="AD5" s="151" t="s">
        <v>438</v>
      </c>
      <c r="AE5" s="151" t="s">
        <v>438</v>
      </c>
      <c r="AF5" s="151" t="s">
        <v>439</v>
      </c>
      <c r="AG5" s="151" t="s">
        <v>439</v>
      </c>
      <c r="AH5" s="147" t="s">
        <v>340</v>
      </c>
      <c r="AI5" s="147" t="s">
        <v>341</v>
      </c>
      <c r="AJ5" s="148" t="s">
        <v>339</v>
      </c>
      <c r="AK5" s="147" t="s">
        <v>338</v>
      </c>
      <c r="AL5" s="147" t="s">
        <v>342</v>
      </c>
      <c r="AM5" s="151" t="s">
        <v>358</v>
      </c>
      <c r="AN5" s="151" t="s">
        <v>358</v>
      </c>
      <c r="AO5" s="151" t="s">
        <v>358</v>
      </c>
      <c r="AP5" s="151" t="s">
        <v>466</v>
      </c>
      <c r="AQ5" s="151" t="s">
        <v>466</v>
      </c>
      <c r="AR5" s="151" t="s">
        <v>469</v>
      </c>
      <c r="AS5" s="151" t="s">
        <v>469</v>
      </c>
      <c r="AT5" s="151" t="s">
        <v>465</v>
      </c>
      <c r="AU5" s="151" t="s">
        <v>465</v>
      </c>
    </row>
    <row r="6" spans="1:47" ht="12">
      <c r="A6" s="72">
        <v>9901</v>
      </c>
      <c r="B6" s="79" t="s">
        <v>54</v>
      </c>
      <c r="C6" s="45"/>
      <c r="D6" s="133"/>
      <c r="E6" s="133"/>
      <c r="F6" s="133"/>
      <c r="G6" s="134"/>
      <c r="H6" s="134"/>
      <c r="I6" s="135"/>
      <c r="J6" s="136"/>
      <c r="K6" s="136"/>
      <c r="L6" s="136"/>
      <c r="M6" s="136"/>
      <c r="N6" s="121"/>
      <c r="O6" s="136"/>
      <c r="Q6" s="103">
        <v>10.9</v>
      </c>
      <c r="R6" s="73">
        <v>16.899999999999999</v>
      </c>
      <c r="S6" s="73">
        <v>16.100000000000001</v>
      </c>
      <c r="T6" s="103">
        <v>15.2</v>
      </c>
      <c r="U6" s="103">
        <v>17.7</v>
      </c>
      <c r="V6" s="103">
        <v>11.95</v>
      </c>
      <c r="W6" s="73">
        <v>14.4</v>
      </c>
      <c r="X6" s="73">
        <v>14</v>
      </c>
      <c r="Y6" s="73">
        <v>37</v>
      </c>
      <c r="Z6" s="73">
        <v>40</v>
      </c>
      <c r="AA6" s="73">
        <v>43</v>
      </c>
      <c r="AB6" s="73">
        <v>48.5</v>
      </c>
      <c r="AC6" s="73">
        <v>47.199999999999996</v>
      </c>
      <c r="AD6" s="73">
        <v>18.899999999999999</v>
      </c>
      <c r="AE6" s="73">
        <v>16.200000000000003</v>
      </c>
      <c r="AF6" s="73">
        <v>68</v>
      </c>
      <c r="AG6" s="73">
        <v>75</v>
      </c>
      <c r="AH6" s="122">
        <v>30.1</v>
      </c>
      <c r="AI6" s="122">
        <v>60</v>
      </c>
      <c r="AJ6" s="103">
        <v>68.7</v>
      </c>
      <c r="AK6" s="122">
        <v>215</v>
      </c>
      <c r="AL6" s="122">
        <v>58.4</v>
      </c>
      <c r="AM6" s="103">
        <v>23.450000000000003</v>
      </c>
      <c r="AN6" s="103">
        <v>29.4</v>
      </c>
      <c r="AO6" s="103">
        <v>27.3</v>
      </c>
      <c r="AP6" s="103">
        <v>106.3</v>
      </c>
      <c r="AQ6" s="103">
        <v>99.9</v>
      </c>
      <c r="AR6" s="103">
        <v>50</v>
      </c>
      <c r="AS6" s="103">
        <v>46.6</v>
      </c>
      <c r="AT6" s="73">
        <v>9.3000000000000007</v>
      </c>
      <c r="AU6" s="73">
        <v>8.4</v>
      </c>
    </row>
    <row r="7" spans="1:47" ht="15" customHeight="1">
      <c r="A7" s="73">
        <v>9902</v>
      </c>
      <c r="B7" s="80" t="s">
        <v>68</v>
      </c>
      <c r="C7" s="46"/>
      <c r="D7" s="137"/>
      <c r="E7" s="137"/>
      <c r="F7" s="137"/>
      <c r="G7" s="138"/>
      <c r="H7" s="138"/>
      <c r="I7" s="139"/>
      <c r="J7" s="140"/>
      <c r="K7" s="140"/>
      <c r="L7" s="140"/>
      <c r="M7" s="140"/>
      <c r="N7" s="110"/>
      <c r="O7" s="140"/>
      <c r="Q7" s="103">
        <v>11.1</v>
      </c>
      <c r="R7" s="73">
        <v>14.5</v>
      </c>
      <c r="S7" s="73">
        <v>13.8</v>
      </c>
      <c r="T7" s="103">
        <v>15</v>
      </c>
      <c r="U7" s="103">
        <v>16.5</v>
      </c>
      <c r="V7" s="103">
        <v>12.25</v>
      </c>
      <c r="W7" s="73">
        <v>16.3</v>
      </c>
      <c r="X7" s="73">
        <v>15.2</v>
      </c>
      <c r="Y7" s="73">
        <v>45</v>
      </c>
      <c r="Z7" s="73">
        <v>30</v>
      </c>
      <c r="AA7" s="73">
        <v>30</v>
      </c>
      <c r="AB7" s="73">
        <v>39.900000000000006</v>
      </c>
      <c r="AC7" s="73">
        <v>38.199999999999996</v>
      </c>
      <c r="AD7" s="73">
        <v>16.100000000000001</v>
      </c>
      <c r="AE7" s="73">
        <v>13.5</v>
      </c>
      <c r="AF7" s="73">
        <v>88</v>
      </c>
      <c r="AG7" s="73">
        <v>89</v>
      </c>
      <c r="AH7" s="122">
        <v>29</v>
      </c>
      <c r="AI7" s="122">
        <v>55</v>
      </c>
      <c r="AJ7" s="103">
        <v>68.2</v>
      </c>
      <c r="AK7" s="122">
        <v>152</v>
      </c>
      <c r="AL7" s="122">
        <v>67.2</v>
      </c>
      <c r="AM7" s="103">
        <v>23.9</v>
      </c>
      <c r="AN7" s="103">
        <v>33</v>
      </c>
      <c r="AO7" s="103">
        <v>27.4</v>
      </c>
      <c r="AP7" s="103">
        <v>90.7</v>
      </c>
      <c r="AQ7" s="103">
        <v>96.4</v>
      </c>
      <c r="AR7" s="103">
        <v>45.5</v>
      </c>
      <c r="AS7" s="103" t="s">
        <v>470</v>
      </c>
      <c r="AT7" s="73">
        <v>9.4</v>
      </c>
      <c r="AU7" s="73">
        <v>9</v>
      </c>
    </row>
    <row r="8" spans="1:47" ht="15" customHeight="1">
      <c r="A8" s="73">
        <v>9903</v>
      </c>
      <c r="B8" s="80" t="s">
        <v>55</v>
      </c>
      <c r="C8" s="46"/>
      <c r="D8" s="137"/>
      <c r="E8" s="137"/>
      <c r="F8" s="137"/>
      <c r="G8" s="138"/>
      <c r="H8" s="138"/>
      <c r="I8" s="139"/>
      <c r="J8" s="140"/>
      <c r="K8" s="140"/>
      <c r="L8" s="140"/>
      <c r="M8" s="140"/>
      <c r="N8" s="110"/>
      <c r="O8" s="140"/>
      <c r="Q8" s="103">
        <v>10.7</v>
      </c>
      <c r="R8" s="73">
        <v>15.2</v>
      </c>
      <c r="S8" s="73">
        <v>15.5</v>
      </c>
      <c r="T8" s="103">
        <v>15.1</v>
      </c>
      <c r="U8" s="103">
        <v>17.2</v>
      </c>
      <c r="V8" s="103"/>
      <c r="W8" s="73">
        <v>15.6</v>
      </c>
      <c r="X8" s="73">
        <v>14.6</v>
      </c>
      <c r="Y8" s="73">
        <v>53</v>
      </c>
      <c r="Z8" s="73">
        <v>33</v>
      </c>
      <c r="AA8" s="73">
        <v>34</v>
      </c>
      <c r="AB8" s="73">
        <v>46</v>
      </c>
      <c r="AC8" s="73">
        <v>50.5</v>
      </c>
      <c r="AD8" s="73">
        <v>17.2</v>
      </c>
      <c r="AE8" s="73">
        <v>16.7</v>
      </c>
      <c r="AF8" s="73">
        <v>60</v>
      </c>
      <c r="AG8" s="73">
        <v>43</v>
      </c>
      <c r="AH8" s="122">
        <v>29.3</v>
      </c>
      <c r="AI8" s="122">
        <v>57</v>
      </c>
      <c r="AJ8" s="103">
        <v>67.8</v>
      </c>
      <c r="AK8" s="122">
        <v>110</v>
      </c>
      <c r="AL8" s="122">
        <v>63.3</v>
      </c>
      <c r="AM8" s="103"/>
      <c r="AN8" s="103">
        <v>31.2</v>
      </c>
      <c r="AO8" s="103">
        <v>27.5</v>
      </c>
      <c r="AP8" s="103" t="s">
        <v>467</v>
      </c>
      <c r="AQ8" s="103">
        <v>100.9</v>
      </c>
      <c r="AR8" s="103">
        <v>44</v>
      </c>
      <c r="AS8" s="103">
        <v>48.5</v>
      </c>
      <c r="AT8" s="73">
        <v>8.9</v>
      </c>
      <c r="AU8" s="73">
        <v>9.1</v>
      </c>
    </row>
    <row r="9" spans="1:47" ht="15" customHeight="1">
      <c r="A9" s="73">
        <v>9904</v>
      </c>
      <c r="B9" s="80" t="s">
        <v>27</v>
      </c>
      <c r="C9" s="46"/>
      <c r="D9" s="137"/>
      <c r="E9" s="137"/>
      <c r="F9" s="137"/>
      <c r="G9" s="138"/>
      <c r="H9" s="138"/>
      <c r="I9" s="139"/>
      <c r="J9" s="140"/>
      <c r="K9" s="140"/>
      <c r="L9" s="140"/>
      <c r="M9" s="140"/>
      <c r="N9" s="110"/>
      <c r="O9" s="140"/>
      <c r="Q9" s="103">
        <v>11.7</v>
      </c>
      <c r="R9" s="73">
        <v>14.2</v>
      </c>
      <c r="S9" s="73">
        <v>13.1</v>
      </c>
      <c r="T9" s="103">
        <v>15.7</v>
      </c>
      <c r="U9" s="103"/>
      <c r="V9" s="103">
        <v>14.65</v>
      </c>
      <c r="W9" s="73">
        <v>15.2</v>
      </c>
      <c r="X9" s="73">
        <v>15.3</v>
      </c>
      <c r="Y9" s="73">
        <v>47</v>
      </c>
      <c r="Z9" s="73">
        <v>34</v>
      </c>
      <c r="AA9" s="73">
        <v>33</v>
      </c>
      <c r="AB9" s="73">
        <v>40.5</v>
      </c>
      <c r="AC9" s="73">
        <v>36</v>
      </c>
      <c r="AD9" s="73">
        <v>16.299999999999997</v>
      </c>
      <c r="AE9" s="73">
        <v>12.1</v>
      </c>
      <c r="AF9" s="73">
        <v>95</v>
      </c>
      <c r="AG9" s="73">
        <v>97</v>
      </c>
      <c r="AH9" s="122">
        <v>31.3</v>
      </c>
      <c r="AI9" s="122">
        <v>60</v>
      </c>
      <c r="AJ9" s="103">
        <v>66.8</v>
      </c>
      <c r="AK9" s="122">
        <v>255</v>
      </c>
      <c r="AL9" s="122">
        <v>97.3</v>
      </c>
      <c r="AM9" s="103">
        <v>29.15</v>
      </c>
      <c r="AN9" s="103">
        <v>29.3</v>
      </c>
      <c r="AO9" s="103">
        <v>28.8</v>
      </c>
      <c r="AP9" s="103">
        <v>91.2</v>
      </c>
      <c r="AQ9" s="103">
        <v>89.3</v>
      </c>
      <c r="AR9" s="103">
        <v>49.3</v>
      </c>
      <c r="AS9" s="103">
        <v>52.3</v>
      </c>
      <c r="AT9" s="73">
        <v>8.4</v>
      </c>
      <c r="AU9" s="73">
        <v>8.8000000000000007</v>
      </c>
    </row>
    <row r="10" spans="1:47" ht="15" customHeight="1">
      <c r="A10" s="73">
        <v>9905</v>
      </c>
      <c r="B10" s="80" t="s">
        <v>129</v>
      </c>
      <c r="C10" s="46" t="s">
        <v>239</v>
      </c>
      <c r="D10" s="139">
        <v>34.4</v>
      </c>
      <c r="E10" s="139">
        <v>77.3</v>
      </c>
      <c r="F10" s="139">
        <v>11.63</v>
      </c>
      <c r="G10" s="103">
        <v>43</v>
      </c>
      <c r="H10" s="103">
        <v>42.89</v>
      </c>
      <c r="I10" s="139">
        <v>135</v>
      </c>
      <c r="J10" s="122">
        <v>9.08</v>
      </c>
      <c r="K10" s="122">
        <v>54.9</v>
      </c>
      <c r="L10" s="122">
        <v>18.100000000000001</v>
      </c>
      <c r="M10" s="122">
        <v>5</v>
      </c>
      <c r="N10" s="122" t="s">
        <v>240</v>
      </c>
      <c r="O10" s="122">
        <v>197</v>
      </c>
      <c r="Q10" s="103">
        <v>10.7</v>
      </c>
      <c r="R10" s="73">
        <v>14.8</v>
      </c>
      <c r="S10" s="73">
        <v>15.1</v>
      </c>
      <c r="T10" s="103">
        <v>14.5</v>
      </c>
      <c r="U10" s="103">
        <v>15.9</v>
      </c>
      <c r="V10" s="103"/>
      <c r="W10" s="73">
        <v>15.1</v>
      </c>
      <c r="X10" s="73">
        <v>13.6</v>
      </c>
      <c r="Y10" s="73">
        <v>55</v>
      </c>
      <c r="Z10" s="73">
        <v>41</v>
      </c>
      <c r="AA10" s="73">
        <v>44</v>
      </c>
      <c r="AB10" s="73">
        <v>39.5</v>
      </c>
      <c r="AC10" s="73">
        <v>37.599999999999994</v>
      </c>
      <c r="AD10" s="73">
        <v>14.399999999999999</v>
      </c>
      <c r="AE10" s="73">
        <v>13.4</v>
      </c>
      <c r="AF10" s="73">
        <v>96</v>
      </c>
      <c r="AG10" s="73">
        <v>96</v>
      </c>
      <c r="AH10" s="122">
        <v>27.7</v>
      </c>
      <c r="AI10" s="122">
        <v>50</v>
      </c>
      <c r="AJ10" s="103">
        <v>68.5</v>
      </c>
      <c r="AK10" s="122">
        <v>100</v>
      </c>
      <c r="AL10" s="122">
        <v>70.7</v>
      </c>
      <c r="AM10" s="103"/>
      <c r="AN10" s="103">
        <v>30.2</v>
      </c>
      <c r="AO10" s="103">
        <v>26.8</v>
      </c>
      <c r="AP10" s="103">
        <v>111</v>
      </c>
      <c r="AQ10" s="103">
        <v>105.3</v>
      </c>
      <c r="AR10" s="103">
        <v>45.6</v>
      </c>
      <c r="AS10" s="103">
        <v>48.9</v>
      </c>
      <c r="AT10" s="73">
        <v>9.1999999999999993</v>
      </c>
      <c r="AU10" s="73">
        <v>8.1</v>
      </c>
    </row>
    <row r="11" spans="1:47" ht="15" customHeight="1">
      <c r="A11" s="73">
        <v>9906</v>
      </c>
      <c r="B11" s="80" t="s">
        <v>133</v>
      </c>
      <c r="C11" s="46" t="s">
        <v>32</v>
      </c>
      <c r="D11" s="139"/>
      <c r="E11" s="139"/>
      <c r="F11" s="139"/>
      <c r="G11" s="139"/>
      <c r="H11" s="103"/>
      <c r="I11" s="139"/>
      <c r="J11" s="122"/>
      <c r="K11" s="122"/>
      <c r="L11" s="122"/>
      <c r="M11" s="122"/>
      <c r="N11" s="122"/>
      <c r="O11" s="122"/>
      <c r="Q11" s="103">
        <v>9.6</v>
      </c>
      <c r="R11" s="73">
        <v>14</v>
      </c>
      <c r="S11" s="73">
        <v>14</v>
      </c>
      <c r="T11" s="103">
        <v>15.1</v>
      </c>
      <c r="U11" s="103">
        <v>16.5</v>
      </c>
      <c r="V11" s="103"/>
      <c r="W11" s="73">
        <v>15</v>
      </c>
      <c r="X11" s="73">
        <v>13</v>
      </c>
      <c r="Y11" s="73">
        <v>39</v>
      </c>
      <c r="Z11" s="73">
        <v>35</v>
      </c>
      <c r="AA11" s="73">
        <v>36</v>
      </c>
      <c r="AB11" s="73">
        <v>35.5</v>
      </c>
      <c r="AC11" s="73">
        <v>35.299999999999997</v>
      </c>
      <c r="AD11" s="73">
        <v>12.8</v>
      </c>
      <c r="AE11" s="73">
        <v>11.799999999999999</v>
      </c>
      <c r="AF11" s="73">
        <v>97</v>
      </c>
      <c r="AG11" s="73">
        <v>95</v>
      </c>
      <c r="AH11" s="122">
        <v>29.3</v>
      </c>
      <c r="AI11" s="122">
        <v>58</v>
      </c>
      <c r="AJ11" s="103">
        <v>67.7</v>
      </c>
      <c r="AK11" s="122">
        <v>148</v>
      </c>
      <c r="AL11" s="122">
        <v>62.6</v>
      </c>
      <c r="AM11" s="103"/>
      <c r="AN11" s="103">
        <v>30.4</v>
      </c>
      <c r="AO11" s="103">
        <v>26.7</v>
      </c>
      <c r="AP11" s="103">
        <v>92.7</v>
      </c>
      <c r="AQ11" s="103">
        <v>94.2</v>
      </c>
      <c r="AR11" s="103">
        <v>48</v>
      </c>
      <c r="AS11" s="103">
        <v>51.2</v>
      </c>
      <c r="AT11" s="73">
        <v>9</v>
      </c>
      <c r="AU11" s="73">
        <v>8.9</v>
      </c>
    </row>
    <row r="12" spans="1:47" ht="15" customHeight="1">
      <c r="A12" s="73">
        <v>9907</v>
      </c>
      <c r="B12" s="80" t="s">
        <v>136</v>
      </c>
      <c r="C12" s="46" t="s">
        <v>239</v>
      </c>
      <c r="D12" s="139">
        <v>39.64</v>
      </c>
      <c r="E12" s="139">
        <v>78.2</v>
      </c>
      <c r="F12" s="139">
        <v>10.63</v>
      </c>
      <c r="G12" s="139">
        <v>30</v>
      </c>
      <c r="H12" s="103">
        <v>64.25</v>
      </c>
      <c r="I12" s="139">
        <v>125</v>
      </c>
      <c r="J12" s="122">
        <v>1.25</v>
      </c>
      <c r="K12" s="122">
        <v>57.7</v>
      </c>
      <c r="L12" s="122">
        <v>2.12</v>
      </c>
      <c r="M12" s="122">
        <v>106</v>
      </c>
      <c r="N12" s="122">
        <v>144</v>
      </c>
      <c r="O12" s="122">
        <v>22</v>
      </c>
      <c r="Q12" s="103">
        <v>9.8000000000000007</v>
      </c>
      <c r="R12" s="73">
        <v>14.3</v>
      </c>
      <c r="S12" s="73">
        <v>14.5</v>
      </c>
      <c r="T12" s="103">
        <v>14.6</v>
      </c>
      <c r="U12" s="103">
        <v>14.6</v>
      </c>
      <c r="V12" s="103"/>
      <c r="W12" s="73">
        <v>15.2</v>
      </c>
      <c r="X12" s="73">
        <v>13.8</v>
      </c>
      <c r="Y12" s="73">
        <v>41</v>
      </c>
      <c r="Z12" s="73">
        <v>31</v>
      </c>
      <c r="AA12" s="73">
        <v>33</v>
      </c>
      <c r="AB12" s="73">
        <v>41.7</v>
      </c>
      <c r="AC12" s="73">
        <v>41.3</v>
      </c>
      <c r="AD12" s="73">
        <v>14</v>
      </c>
      <c r="AE12" s="73">
        <v>14</v>
      </c>
      <c r="AF12" s="73">
        <v>67</v>
      </c>
      <c r="AG12" s="73">
        <v>87</v>
      </c>
      <c r="AH12" s="122">
        <v>27.9</v>
      </c>
      <c r="AI12" s="122">
        <v>52</v>
      </c>
      <c r="AJ12" s="103">
        <v>68</v>
      </c>
      <c r="AK12" s="122">
        <v>86</v>
      </c>
      <c r="AL12" s="122">
        <v>56.8</v>
      </c>
      <c r="AM12" s="103"/>
      <c r="AN12" s="103">
        <v>30.4</v>
      </c>
      <c r="AO12" s="103">
        <v>27.9</v>
      </c>
      <c r="AP12" s="103">
        <v>117</v>
      </c>
      <c r="AQ12" s="103">
        <v>100.8</v>
      </c>
      <c r="AR12" s="103">
        <v>47</v>
      </c>
      <c r="AS12" s="103">
        <v>45.7</v>
      </c>
      <c r="AT12" s="73">
        <v>9.1</v>
      </c>
      <c r="AU12" s="73">
        <v>8.9</v>
      </c>
    </row>
    <row r="13" spans="1:47" ht="15" customHeight="1">
      <c r="A13" s="73">
        <v>9908</v>
      </c>
      <c r="B13" s="80" t="s">
        <v>139</v>
      </c>
      <c r="C13" s="46" t="s">
        <v>239</v>
      </c>
      <c r="D13" s="139">
        <v>49</v>
      </c>
      <c r="E13" s="139">
        <v>77.5</v>
      </c>
      <c r="F13" s="139">
        <v>11.6</v>
      </c>
      <c r="G13" s="139">
        <v>33</v>
      </c>
      <c r="H13" s="103">
        <v>82.45</v>
      </c>
      <c r="I13" s="139">
        <v>187</v>
      </c>
      <c r="J13" s="122">
        <v>1.33</v>
      </c>
      <c r="K13" s="122">
        <v>57.42</v>
      </c>
      <c r="L13" s="122">
        <v>2.39</v>
      </c>
      <c r="M13" s="122">
        <v>82</v>
      </c>
      <c r="N13" s="122">
        <v>93</v>
      </c>
      <c r="O13" s="122">
        <v>29</v>
      </c>
      <c r="Q13" s="103">
        <v>9.8000000000000007</v>
      </c>
      <c r="R13" s="73">
        <v>14.8</v>
      </c>
      <c r="S13" s="73">
        <v>13.8</v>
      </c>
      <c r="T13" s="103">
        <v>15.4</v>
      </c>
      <c r="U13" s="103">
        <v>15.7</v>
      </c>
      <c r="V13" s="103">
        <v>12.350000000000001</v>
      </c>
      <c r="W13" s="73">
        <v>17.7</v>
      </c>
      <c r="X13" s="73">
        <v>15.7</v>
      </c>
      <c r="Y13" s="73">
        <v>40</v>
      </c>
      <c r="Z13" s="73">
        <v>33</v>
      </c>
      <c r="AA13" s="73">
        <v>34</v>
      </c>
      <c r="AB13" s="73">
        <v>43.9</v>
      </c>
      <c r="AC13" s="73">
        <v>36.6</v>
      </c>
      <c r="AD13" s="73">
        <v>15.2</v>
      </c>
      <c r="AE13" s="73">
        <v>13.600000000000001</v>
      </c>
      <c r="AF13" s="73">
        <v>81</v>
      </c>
      <c r="AG13" s="73">
        <v>94</v>
      </c>
      <c r="AH13" s="122">
        <v>30.2</v>
      </c>
      <c r="AI13" s="122">
        <v>61</v>
      </c>
      <c r="AJ13" s="103">
        <v>67.099999999999994</v>
      </c>
      <c r="AK13" s="122">
        <v>117</v>
      </c>
      <c r="AL13" s="122">
        <v>65.900000000000006</v>
      </c>
      <c r="AM13" s="103">
        <v>23.75</v>
      </c>
      <c r="AN13" s="103">
        <v>35.4</v>
      </c>
      <c r="AO13" s="103">
        <v>28.5</v>
      </c>
      <c r="AP13" s="103">
        <v>114.4</v>
      </c>
      <c r="AQ13" s="103">
        <v>99.6</v>
      </c>
      <c r="AR13" s="103">
        <v>46.7</v>
      </c>
      <c r="AS13" s="103">
        <v>49</v>
      </c>
      <c r="AT13" s="73">
        <v>9.1999999999999993</v>
      </c>
      <c r="AU13" s="73">
        <v>8.6999999999999993</v>
      </c>
    </row>
    <row r="14" spans="1:47" ht="15" customHeight="1">
      <c r="A14" s="73">
        <v>9909</v>
      </c>
      <c r="B14" s="80" t="s">
        <v>142</v>
      </c>
      <c r="C14" s="46" t="s">
        <v>239</v>
      </c>
      <c r="D14" s="139">
        <v>41.72</v>
      </c>
      <c r="E14" s="139">
        <v>77.599999999999994</v>
      </c>
      <c r="F14" s="139">
        <v>11.31</v>
      </c>
      <c r="G14" s="139">
        <v>39</v>
      </c>
      <c r="H14" s="103">
        <v>49.74</v>
      </c>
      <c r="I14" s="139">
        <v>118</v>
      </c>
      <c r="J14" s="122">
        <v>1.18</v>
      </c>
      <c r="K14" s="122">
        <v>54.94</v>
      </c>
      <c r="L14" s="122">
        <v>2.2200000000000002</v>
      </c>
      <c r="M14" s="122">
        <v>79</v>
      </c>
      <c r="N14" s="122">
        <v>85</v>
      </c>
      <c r="O14" s="122">
        <v>25</v>
      </c>
      <c r="Q14" s="103">
        <v>9.6</v>
      </c>
      <c r="R14" s="73">
        <v>14.3</v>
      </c>
      <c r="S14" s="73">
        <v>14.7</v>
      </c>
      <c r="T14" s="103">
        <v>15.2</v>
      </c>
      <c r="U14" s="103">
        <v>15.8</v>
      </c>
      <c r="V14" s="103">
        <v>12.95</v>
      </c>
      <c r="W14" s="73">
        <v>16.100000000000001</v>
      </c>
      <c r="X14" s="73">
        <v>14.3</v>
      </c>
      <c r="Y14" s="73">
        <v>38</v>
      </c>
      <c r="Z14" s="73">
        <v>32</v>
      </c>
      <c r="AA14" s="73">
        <v>34</v>
      </c>
      <c r="AB14" s="73">
        <v>40.5</v>
      </c>
      <c r="AC14" s="73">
        <v>43.099999999999994</v>
      </c>
      <c r="AD14" s="73">
        <v>13.799999999999999</v>
      </c>
      <c r="AE14" s="73">
        <v>14</v>
      </c>
      <c r="AF14" s="73">
        <v>75</v>
      </c>
      <c r="AG14" s="73">
        <v>88</v>
      </c>
      <c r="AH14" s="122">
        <v>29.7</v>
      </c>
      <c r="AI14" s="122">
        <v>57</v>
      </c>
      <c r="AJ14" s="103">
        <v>68.2</v>
      </c>
      <c r="AK14" s="122">
        <v>145</v>
      </c>
      <c r="AL14" s="122">
        <v>58.3</v>
      </c>
      <c r="AM14" s="103">
        <v>25.200000000000003</v>
      </c>
      <c r="AN14" s="103">
        <v>32.200000000000003</v>
      </c>
      <c r="AO14" s="103">
        <v>28.3</v>
      </c>
      <c r="AP14" s="103">
        <v>108.8</v>
      </c>
      <c r="AQ14" s="103">
        <v>103.2</v>
      </c>
      <c r="AR14" s="103">
        <v>46.2</v>
      </c>
      <c r="AS14" s="103">
        <v>49.3</v>
      </c>
      <c r="AT14" s="73">
        <v>9.3000000000000007</v>
      </c>
      <c r="AU14" s="73">
        <v>8</v>
      </c>
    </row>
    <row r="15" spans="1:47" ht="15" customHeight="1">
      <c r="A15" s="74">
        <v>9910</v>
      </c>
      <c r="B15" s="81" t="s">
        <v>145</v>
      </c>
      <c r="C15" s="141" t="s">
        <v>239</v>
      </c>
      <c r="D15" s="142">
        <v>44.64</v>
      </c>
      <c r="E15" s="142">
        <v>76.8</v>
      </c>
      <c r="F15" s="142">
        <v>10.58</v>
      </c>
      <c r="G15" s="142">
        <v>32</v>
      </c>
      <c r="H15" s="105">
        <v>63.73</v>
      </c>
      <c r="I15" s="142">
        <v>93</v>
      </c>
      <c r="J15" s="123">
        <v>1.17</v>
      </c>
      <c r="K15" s="123">
        <v>56.8</v>
      </c>
      <c r="L15" s="123">
        <v>2.15</v>
      </c>
      <c r="M15" s="123">
        <v>108</v>
      </c>
      <c r="N15" s="123">
        <v>127</v>
      </c>
      <c r="O15" s="123">
        <v>26</v>
      </c>
      <c r="Q15" s="105">
        <v>10.4</v>
      </c>
      <c r="R15" s="74">
        <v>14.4</v>
      </c>
      <c r="S15" s="74">
        <v>14.3</v>
      </c>
      <c r="T15" s="105">
        <v>15.2</v>
      </c>
      <c r="U15" s="105">
        <v>15.7</v>
      </c>
      <c r="V15" s="105"/>
      <c r="W15" s="74">
        <v>17.3</v>
      </c>
      <c r="X15" s="74">
        <v>16.3</v>
      </c>
      <c r="Y15" s="74">
        <v>42</v>
      </c>
      <c r="Z15" s="74">
        <v>34</v>
      </c>
      <c r="AA15" s="74">
        <v>30</v>
      </c>
      <c r="AB15" s="74">
        <v>42.800000000000004</v>
      </c>
      <c r="AC15" s="74">
        <v>41.8</v>
      </c>
      <c r="AD15" s="74">
        <v>14.6</v>
      </c>
      <c r="AE15" s="74">
        <v>13.700000000000001</v>
      </c>
      <c r="AF15" s="74">
        <v>86</v>
      </c>
      <c r="AG15" s="74">
        <v>65</v>
      </c>
      <c r="AH15" s="123">
        <v>29.6</v>
      </c>
      <c r="AI15" s="123">
        <v>56</v>
      </c>
      <c r="AJ15" s="105">
        <v>67.8</v>
      </c>
      <c r="AK15" s="123">
        <v>97</v>
      </c>
      <c r="AL15" s="123">
        <v>71.5</v>
      </c>
      <c r="AM15" s="105"/>
      <c r="AN15" s="105">
        <v>34.5</v>
      </c>
      <c r="AO15" s="105">
        <v>28.3</v>
      </c>
      <c r="AP15" s="105">
        <v>89.9</v>
      </c>
      <c r="AQ15" s="105">
        <v>103.2</v>
      </c>
      <c r="AR15" s="105">
        <v>48.2</v>
      </c>
      <c r="AS15" s="105">
        <v>44.3</v>
      </c>
      <c r="AT15" s="74">
        <v>9.1999999999999993</v>
      </c>
      <c r="AU15" s="74">
        <v>8.4</v>
      </c>
    </row>
    <row r="16" spans="1:47" ht="15" customHeight="1">
      <c r="A16" s="72">
        <v>9911</v>
      </c>
      <c r="B16" s="79" t="s">
        <v>145</v>
      </c>
      <c r="C16" s="45" t="s">
        <v>239</v>
      </c>
      <c r="D16" s="135">
        <v>40.36</v>
      </c>
      <c r="E16" s="135">
        <v>76.8</v>
      </c>
      <c r="F16" s="135">
        <v>10.42</v>
      </c>
      <c r="G16" s="135">
        <v>35</v>
      </c>
      <c r="H16" s="101">
        <v>55.69</v>
      </c>
      <c r="I16" s="135">
        <v>75</v>
      </c>
      <c r="J16" s="143">
        <v>1.18</v>
      </c>
      <c r="K16" s="143">
        <v>55.4</v>
      </c>
      <c r="L16" s="143">
        <v>3.24</v>
      </c>
      <c r="M16" s="143">
        <v>74</v>
      </c>
      <c r="N16" s="143">
        <v>81</v>
      </c>
      <c r="O16" s="143">
        <v>28</v>
      </c>
      <c r="Q16" s="103">
        <v>10</v>
      </c>
      <c r="R16" s="73">
        <v>13.8</v>
      </c>
      <c r="S16" s="73">
        <v>13.3</v>
      </c>
      <c r="T16" s="103">
        <v>14.9</v>
      </c>
      <c r="U16" s="103">
        <v>16.2</v>
      </c>
      <c r="V16" s="103"/>
      <c r="W16" s="73">
        <v>14.2</v>
      </c>
      <c r="X16" s="73">
        <v>14.7</v>
      </c>
      <c r="Y16" s="73">
        <v>40</v>
      </c>
      <c r="Z16" s="73">
        <v>35</v>
      </c>
      <c r="AA16" s="73">
        <v>36</v>
      </c>
      <c r="AB16" s="73">
        <v>34.6</v>
      </c>
      <c r="AC16" s="73">
        <v>32.299999999999997</v>
      </c>
      <c r="AD16" s="73">
        <v>12.1</v>
      </c>
      <c r="AE16" s="73">
        <v>10.9</v>
      </c>
      <c r="AF16" s="73">
        <v>97</v>
      </c>
      <c r="AG16" s="73">
        <v>97</v>
      </c>
      <c r="AH16" s="122">
        <v>29.1</v>
      </c>
      <c r="AI16" s="122">
        <v>55</v>
      </c>
      <c r="AJ16" s="103">
        <v>67.900000000000006</v>
      </c>
      <c r="AK16" s="122">
        <v>89</v>
      </c>
      <c r="AL16" s="122">
        <v>71.5</v>
      </c>
      <c r="AM16" s="103"/>
      <c r="AN16" s="103">
        <v>28.5</v>
      </c>
      <c r="AO16" s="103">
        <v>29</v>
      </c>
      <c r="AP16" s="103">
        <v>78.099999999999994</v>
      </c>
      <c r="AQ16" s="103">
        <v>90.3</v>
      </c>
      <c r="AR16" s="103">
        <v>48.5</v>
      </c>
      <c r="AS16" s="103">
        <v>46.8</v>
      </c>
      <c r="AT16" s="73">
        <v>8.9</v>
      </c>
      <c r="AU16" s="73">
        <v>7.6</v>
      </c>
    </row>
    <row r="17" spans="1:47" ht="15" customHeight="1">
      <c r="A17" s="73">
        <v>9912</v>
      </c>
      <c r="B17" s="80" t="s">
        <v>148</v>
      </c>
      <c r="C17" s="46" t="s">
        <v>239</v>
      </c>
      <c r="D17" s="139">
        <v>34.4</v>
      </c>
      <c r="E17" s="139">
        <v>76.47</v>
      </c>
      <c r="F17" s="139">
        <v>10.65</v>
      </c>
      <c r="G17" s="139">
        <v>38</v>
      </c>
      <c r="H17" s="103">
        <v>37.590000000000003</v>
      </c>
      <c r="I17" s="139"/>
      <c r="J17" s="122"/>
      <c r="K17" s="122"/>
      <c r="L17" s="122"/>
      <c r="M17" s="122"/>
      <c r="N17" s="122"/>
      <c r="O17" s="122"/>
      <c r="Q17" s="103">
        <v>10.3</v>
      </c>
      <c r="R17" s="73">
        <v>13.6</v>
      </c>
      <c r="S17" s="73">
        <v>13.4</v>
      </c>
      <c r="T17" s="103">
        <v>14.4</v>
      </c>
      <c r="U17" s="103">
        <v>17.5</v>
      </c>
      <c r="V17" s="103"/>
      <c r="W17" s="73">
        <v>13.9</v>
      </c>
      <c r="X17" s="73">
        <v>14.2</v>
      </c>
      <c r="Y17" s="73">
        <v>51</v>
      </c>
      <c r="Z17" s="73">
        <v>29</v>
      </c>
      <c r="AA17" s="73">
        <v>33</v>
      </c>
      <c r="AB17" s="73">
        <v>35.799999999999997</v>
      </c>
      <c r="AC17" s="73">
        <v>34.6</v>
      </c>
      <c r="AD17" s="73">
        <v>12.2</v>
      </c>
      <c r="AE17" s="73">
        <v>11.399999999999999</v>
      </c>
      <c r="AF17" s="73">
        <v>93</v>
      </c>
      <c r="AG17" s="73">
        <v>92</v>
      </c>
      <c r="AH17" s="122">
        <v>27.8</v>
      </c>
      <c r="AI17" s="122">
        <v>52</v>
      </c>
      <c r="AJ17" s="103">
        <v>68.5</v>
      </c>
      <c r="AK17" s="122">
        <v>142</v>
      </c>
      <c r="AL17" s="122">
        <v>53.7</v>
      </c>
      <c r="AM17" s="103"/>
      <c r="AN17" s="103">
        <v>27.7</v>
      </c>
      <c r="AO17" s="103">
        <v>25.4</v>
      </c>
      <c r="AP17" s="103">
        <v>78.7</v>
      </c>
      <c r="AQ17" s="103">
        <v>89.8</v>
      </c>
      <c r="AR17" s="103">
        <v>48</v>
      </c>
      <c r="AS17" s="103" t="s">
        <v>471</v>
      </c>
      <c r="AT17" s="73">
        <v>9.1</v>
      </c>
      <c r="AU17" s="73">
        <v>8.4</v>
      </c>
    </row>
    <row r="18" spans="1:47" ht="15" customHeight="1">
      <c r="A18" s="73">
        <v>9913</v>
      </c>
      <c r="B18" s="80" t="s">
        <v>148</v>
      </c>
      <c r="C18" s="46" t="s">
        <v>239</v>
      </c>
      <c r="D18" s="139">
        <v>33.880000000000003</v>
      </c>
      <c r="E18" s="139">
        <v>79.61</v>
      </c>
      <c r="F18" s="103">
        <v>12.33</v>
      </c>
      <c r="G18" s="139">
        <v>38</v>
      </c>
      <c r="H18" s="103">
        <v>53.03</v>
      </c>
      <c r="I18" s="139">
        <v>101</v>
      </c>
      <c r="J18" s="122">
        <v>1.25</v>
      </c>
      <c r="K18" s="122">
        <v>55.5</v>
      </c>
      <c r="L18" s="122">
        <v>3.02</v>
      </c>
      <c r="M18" s="122">
        <v>70</v>
      </c>
      <c r="N18" s="122">
        <v>92</v>
      </c>
      <c r="O18" s="122">
        <v>34</v>
      </c>
      <c r="Q18" s="103">
        <v>10</v>
      </c>
      <c r="R18" s="73">
        <v>14.9</v>
      </c>
      <c r="S18" s="73">
        <v>15.9</v>
      </c>
      <c r="T18" s="103">
        <v>15.9</v>
      </c>
      <c r="U18" s="103">
        <v>17.8</v>
      </c>
      <c r="V18" s="103"/>
      <c r="W18" s="73">
        <v>15.2</v>
      </c>
      <c r="X18" s="73">
        <v>14.6</v>
      </c>
      <c r="Y18" s="73">
        <v>44</v>
      </c>
      <c r="Z18" s="73">
        <v>31</v>
      </c>
      <c r="AA18" s="73">
        <v>33</v>
      </c>
      <c r="AB18" s="73">
        <v>39.1</v>
      </c>
      <c r="AC18" s="73">
        <v>43.8</v>
      </c>
      <c r="AD18" s="73">
        <v>14</v>
      </c>
      <c r="AE18" s="73">
        <v>15.2</v>
      </c>
      <c r="AF18" s="73">
        <v>85</v>
      </c>
      <c r="AG18" s="73">
        <v>76</v>
      </c>
      <c r="AH18" s="122">
        <v>30.7</v>
      </c>
      <c r="AI18" s="122">
        <v>61</v>
      </c>
      <c r="AJ18" s="103">
        <v>67.400000000000006</v>
      </c>
      <c r="AK18" s="122">
        <v>127</v>
      </c>
      <c r="AL18" s="122">
        <v>59.1</v>
      </c>
      <c r="AM18" s="103"/>
      <c r="AN18" s="103">
        <v>30.3</v>
      </c>
      <c r="AO18" s="103">
        <v>28.5</v>
      </c>
      <c r="AP18" s="103">
        <v>79</v>
      </c>
      <c r="AQ18" s="103">
        <v>88.5</v>
      </c>
      <c r="AR18" s="103">
        <v>45</v>
      </c>
      <c r="AS18" s="103" t="s">
        <v>472</v>
      </c>
      <c r="AT18" s="73">
        <v>9.1999999999999993</v>
      </c>
      <c r="AU18" s="73">
        <v>8.5</v>
      </c>
    </row>
    <row r="19" spans="1:47" ht="15" customHeight="1">
      <c r="A19" s="73">
        <v>9914</v>
      </c>
      <c r="B19" s="80" t="s">
        <v>151</v>
      </c>
      <c r="C19" s="46" t="s">
        <v>239</v>
      </c>
      <c r="D19" s="139">
        <v>33.24</v>
      </c>
      <c r="E19" s="139">
        <v>78.5</v>
      </c>
      <c r="F19" s="139">
        <v>10.48</v>
      </c>
      <c r="G19" s="139">
        <v>27</v>
      </c>
      <c r="H19" s="103">
        <v>36.69</v>
      </c>
      <c r="I19" s="139">
        <v>67</v>
      </c>
      <c r="J19" s="122">
        <v>1.31</v>
      </c>
      <c r="K19" s="122">
        <v>54</v>
      </c>
      <c r="L19" s="122">
        <v>2.33</v>
      </c>
      <c r="M19" s="122">
        <v>69</v>
      </c>
      <c r="N19" s="122">
        <v>85</v>
      </c>
      <c r="O19" s="122">
        <v>30</v>
      </c>
      <c r="Q19" s="103">
        <v>9.1</v>
      </c>
      <c r="R19" s="73">
        <v>14.6</v>
      </c>
      <c r="S19" s="73">
        <v>14.7</v>
      </c>
      <c r="T19" s="103">
        <v>15.1</v>
      </c>
      <c r="U19" s="103">
        <v>17.399999999999999</v>
      </c>
      <c r="V19" s="103"/>
      <c r="W19" s="73">
        <v>15.2</v>
      </c>
      <c r="X19" s="73">
        <v>14</v>
      </c>
      <c r="Y19" s="73">
        <v>33</v>
      </c>
      <c r="Z19" s="73">
        <v>39</v>
      </c>
      <c r="AA19" s="73">
        <v>45</v>
      </c>
      <c r="AB19" s="73">
        <v>39.700000000000003</v>
      </c>
      <c r="AC19" s="73">
        <v>39.6</v>
      </c>
      <c r="AD19" s="73">
        <v>13.899999999999999</v>
      </c>
      <c r="AE19" s="73">
        <v>13.799999999999999</v>
      </c>
      <c r="AF19" s="73">
        <v>96</v>
      </c>
      <c r="AG19" s="73">
        <v>97</v>
      </c>
      <c r="AH19" s="122">
        <v>28.7</v>
      </c>
      <c r="AI19" s="122">
        <v>55</v>
      </c>
      <c r="AJ19" s="103">
        <v>68</v>
      </c>
      <c r="AK19" s="122">
        <v>118</v>
      </c>
      <c r="AL19" s="122">
        <v>64.8</v>
      </c>
      <c r="AM19" s="103"/>
      <c r="AN19" s="103">
        <v>30.8</v>
      </c>
      <c r="AO19" s="103">
        <v>28.9</v>
      </c>
      <c r="AP19" s="103">
        <v>110.1</v>
      </c>
      <c r="AQ19" s="103">
        <v>102.5</v>
      </c>
      <c r="AR19" s="103">
        <v>49.5</v>
      </c>
      <c r="AS19" s="103">
        <v>43.5</v>
      </c>
      <c r="AT19" s="73">
        <v>9.6</v>
      </c>
      <c r="AU19" s="73">
        <v>9</v>
      </c>
    </row>
    <row r="20" spans="1:47" ht="15" customHeight="1">
      <c r="A20" s="73">
        <v>9915</v>
      </c>
      <c r="B20" s="80" t="s">
        <v>153</v>
      </c>
      <c r="C20" s="46" t="s">
        <v>239</v>
      </c>
      <c r="D20" s="139">
        <v>41.12</v>
      </c>
      <c r="E20" s="139">
        <v>81.36</v>
      </c>
      <c r="F20" s="103">
        <v>12.15</v>
      </c>
      <c r="G20" s="139">
        <v>35</v>
      </c>
      <c r="H20" s="103">
        <v>47.48</v>
      </c>
      <c r="I20" s="139"/>
      <c r="J20" s="122"/>
      <c r="K20" s="122"/>
      <c r="L20" s="122"/>
      <c r="M20" s="122"/>
      <c r="N20" s="122"/>
      <c r="O20" s="122"/>
      <c r="Q20" s="103">
        <v>10.1</v>
      </c>
      <c r="R20" s="73">
        <v>14.1</v>
      </c>
      <c r="S20" s="73">
        <v>13.3</v>
      </c>
      <c r="T20" s="103">
        <v>16.2</v>
      </c>
      <c r="U20" s="103">
        <v>17.3</v>
      </c>
      <c r="V20" s="103"/>
      <c r="W20" s="73">
        <v>14.4</v>
      </c>
      <c r="X20" s="73">
        <v>13.8</v>
      </c>
      <c r="Y20" s="73">
        <v>50</v>
      </c>
      <c r="Z20" s="73">
        <v>36</v>
      </c>
      <c r="AA20" s="73">
        <v>42</v>
      </c>
      <c r="AB20" s="73">
        <v>34.5</v>
      </c>
      <c r="AC20" s="73">
        <v>34.799999999999997</v>
      </c>
      <c r="AD20" s="73">
        <v>12.1</v>
      </c>
      <c r="AE20" s="73">
        <v>11.899999999999999</v>
      </c>
      <c r="AF20" s="73">
        <v>96</v>
      </c>
      <c r="AG20" s="73">
        <v>96</v>
      </c>
      <c r="AH20" s="122">
        <v>31.5</v>
      </c>
      <c r="AI20" s="122">
        <v>66</v>
      </c>
      <c r="AJ20" s="103">
        <v>67.099999999999994</v>
      </c>
      <c r="AK20" s="122">
        <v>197</v>
      </c>
      <c r="AL20" s="122">
        <v>71.099999999999994</v>
      </c>
      <c r="AM20" s="103"/>
      <c r="AN20" s="103">
        <v>28.8</v>
      </c>
      <c r="AO20" s="103">
        <v>26.7</v>
      </c>
      <c r="AP20" s="103">
        <v>98.2</v>
      </c>
      <c r="AQ20" s="103">
        <v>100.2</v>
      </c>
      <c r="AR20" s="103">
        <v>48</v>
      </c>
      <c r="AS20" s="103">
        <v>49.3</v>
      </c>
      <c r="AT20" s="73">
        <v>9.3000000000000007</v>
      </c>
      <c r="AU20" s="73">
        <v>8.4</v>
      </c>
    </row>
    <row r="21" spans="1:47" ht="15" customHeight="1">
      <c r="A21" s="73">
        <v>9916</v>
      </c>
      <c r="B21" s="80" t="s">
        <v>155</v>
      </c>
      <c r="C21" s="46" t="s">
        <v>239</v>
      </c>
      <c r="D21" s="139">
        <v>35.36</v>
      </c>
      <c r="E21" s="139">
        <v>74.8</v>
      </c>
      <c r="F21" s="139">
        <v>10.57</v>
      </c>
      <c r="G21" s="139">
        <v>27</v>
      </c>
      <c r="H21" s="103">
        <v>49.28</v>
      </c>
      <c r="I21" s="139">
        <v>65</v>
      </c>
      <c r="J21" s="122">
        <v>1.35</v>
      </c>
      <c r="K21" s="122">
        <v>54.8</v>
      </c>
      <c r="L21" s="122">
        <v>2.35</v>
      </c>
      <c r="M21" s="122">
        <v>68</v>
      </c>
      <c r="N21" s="122">
        <v>82</v>
      </c>
      <c r="O21" s="122">
        <v>30</v>
      </c>
      <c r="Q21" s="103">
        <v>10.6</v>
      </c>
      <c r="R21" s="73">
        <v>14.3</v>
      </c>
      <c r="S21" s="73">
        <v>14.5</v>
      </c>
      <c r="T21" s="103">
        <v>14.6</v>
      </c>
      <c r="U21" s="103">
        <v>16.5</v>
      </c>
      <c r="V21" s="103"/>
      <c r="W21" s="73">
        <v>16.7</v>
      </c>
      <c r="X21" s="73">
        <v>13.8</v>
      </c>
      <c r="Y21" s="73">
        <v>34</v>
      </c>
      <c r="Z21" s="73">
        <v>39</v>
      </c>
      <c r="AA21" s="73">
        <v>37</v>
      </c>
      <c r="AB21" s="73">
        <v>38.1</v>
      </c>
      <c r="AC21" s="73">
        <v>38.9</v>
      </c>
      <c r="AD21" s="73">
        <v>13.899999999999999</v>
      </c>
      <c r="AE21" s="73">
        <v>13</v>
      </c>
      <c r="AF21" s="73">
        <v>97</v>
      </c>
      <c r="AG21" s="73">
        <v>93</v>
      </c>
      <c r="AH21" s="122">
        <v>28.3</v>
      </c>
      <c r="AI21" s="122">
        <v>50</v>
      </c>
      <c r="AJ21" s="103">
        <v>68.599999999999994</v>
      </c>
      <c r="AK21" s="122">
        <v>89</v>
      </c>
      <c r="AL21" s="122">
        <v>75.599999999999994</v>
      </c>
      <c r="AM21" s="103"/>
      <c r="AN21" s="103">
        <v>33.799999999999997</v>
      </c>
      <c r="AO21" s="103">
        <v>30.4</v>
      </c>
      <c r="AP21" s="103">
        <v>105.2</v>
      </c>
      <c r="AQ21" s="103">
        <v>99.3</v>
      </c>
      <c r="AR21" s="103">
        <v>48</v>
      </c>
      <c r="AS21" s="103">
        <v>46.3</v>
      </c>
      <c r="AT21" s="73">
        <v>8.6999999999999993</v>
      </c>
      <c r="AU21" s="73">
        <v>9.5</v>
      </c>
    </row>
    <row r="22" spans="1:47" ht="15" customHeight="1">
      <c r="A22" s="73">
        <v>9917</v>
      </c>
      <c r="B22" s="80" t="s">
        <v>157</v>
      </c>
      <c r="C22" s="46" t="s">
        <v>239</v>
      </c>
      <c r="D22" s="139">
        <v>39.72</v>
      </c>
      <c r="E22" s="139">
        <v>80.400000000000006</v>
      </c>
      <c r="F22" s="139">
        <v>10.86</v>
      </c>
      <c r="G22" s="139">
        <v>32</v>
      </c>
      <c r="H22" s="103">
        <v>53.63</v>
      </c>
      <c r="I22" s="139">
        <v>133</v>
      </c>
      <c r="J22" s="122">
        <v>1.25</v>
      </c>
      <c r="K22" s="122">
        <v>57.42</v>
      </c>
      <c r="L22" s="122">
        <v>2.12</v>
      </c>
      <c r="M22" s="122">
        <v>103</v>
      </c>
      <c r="N22" s="122">
        <v>142</v>
      </c>
      <c r="O22" s="122">
        <v>22</v>
      </c>
      <c r="Q22" s="103">
        <v>9.4</v>
      </c>
      <c r="R22" s="73">
        <v>12.9</v>
      </c>
      <c r="S22" s="73">
        <v>13.1</v>
      </c>
      <c r="T22" s="103">
        <v>14.3</v>
      </c>
      <c r="U22" s="103">
        <v>15.8</v>
      </c>
      <c r="V22" s="103">
        <v>12.45</v>
      </c>
      <c r="W22" s="73">
        <v>13.7</v>
      </c>
      <c r="X22" s="73">
        <v>14</v>
      </c>
      <c r="Y22" s="73">
        <v>37</v>
      </c>
      <c r="Z22" s="73">
        <v>32</v>
      </c>
      <c r="AA22" s="73">
        <v>34</v>
      </c>
      <c r="AB22" s="73">
        <v>31.5</v>
      </c>
      <c r="AC22" s="73">
        <v>33</v>
      </c>
      <c r="AD22" s="73">
        <v>10</v>
      </c>
      <c r="AE22" s="73">
        <v>11.100000000000001</v>
      </c>
      <c r="AF22" s="73">
        <v>97</v>
      </c>
      <c r="AG22" s="73">
        <v>97</v>
      </c>
      <c r="AH22" s="122">
        <v>27.5</v>
      </c>
      <c r="AI22" s="122">
        <v>54</v>
      </c>
      <c r="AJ22" s="103">
        <v>68</v>
      </c>
      <c r="AK22" s="122">
        <v>177</v>
      </c>
      <c r="AL22" s="122">
        <v>68</v>
      </c>
      <c r="AM22" s="103">
        <v>24.15</v>
      </c>
      <c r="AN22" s="103">
        <v>27.6</v>
      </c>
      <c r="AO22" s="103">
        <v>29.5</v>
      </c>
      <c r="AP22" s="103">
        <v>104.8</v>
      </c>
      <c r="AQ22" s="103">
        <v>99.9</v>
      </c>
      <c r="AR22" s="103">
        <v>50</v>
      </c>
      <c r="AS22" s="103">
        <v>45.9</v>
      </c>
      <c r="AT22" s="73">
        <v>8.6999999999999993</v>
      </c>
      <c r="AU22" s="73">
        <v>8</v>
      </c>
    </row>
    <row r="23" spans="1:47" ht="15" customHeight="1">
      <c r="A23" s="73">
        <v>9918</v>
      </c>
      <c r="B23" s="80" t="s">
        <v>160</v>
      </c>
      <c r="C23" s="46" t="s">
        <v>239</v>
      </c>
      <c r="D23" s="139">
        <v>37.32</v>
      </c>
      <c r="E23" s="139">
        <v>78.599999999999994</v>
      </c>
      <c r="F23" s="103">
        <v>12.28</v>
      </c>
      <c r="G23" s="103">
        <v>46</v>
      </c>
      <c r="H23" s="103">
        <v>56.8</v>
      </c>
      <c r="I23" s="139">
        <v>192</v>
      </c>
      <c r="J23" s="122">
        <v>2.31</v>
      </c>
      <c r="K23" s="122">
        <v>56.9</v>
      </c>
      <c r="L23" s="122">
        <v>15</v>
      </c>
      <c r="M23" s="122">
        <v>8</v>
      </c>
      <c r="N23" s="122">
        <v>13</v>
      </c>
      <c r="O23" s="122">
        <v>141</v>
      </c>
      <c r="Q23" s="103">
        <v>11.4</v>
      </c>
      <c r="R23" s="73">
        <v>12.5</v>
      </c>
      <c r="S23" s="73">
        <v>12.1</v>
      </c>
      <c r="T23" s="103">
        <v>16.600000000000001</v>
      </c>
      <c r="U23" s="103">
        <v>17.7</v>
      </c>
      <c r="V23" s="103"/>
      <c r="W23" s="73">
        <v>14</v>
      </c>
      <c r="X23" s="73">
        <v>13.4</v>
      </c>
      <c r="Y23" s="73">
        <v>65</v>
      </c>
      <c r="Z23" s="73">
        <v>31</v>
      </c>
      <c r="AA23" s="73">
        <v>34</v>
      </c>
      <c r="AB23" s="73">
        <v>28.599999999999998</v>
      </c>
      <c r="AC23" s="73">
        <v>39.6</v>
      </c>
      <c r="AD23" s="73">
        <v>10.9</v>
      </c>
      <c r="AE23" s="73">
        <v>13.5</v>
      </c>
      <c r="AF23" s="73">
        <v>95</v>
      </c>
      <c r="AG23" s="73">
        <v>94</v>
      </c>
      <c r="AH23" s="122">
        <v>32.6</v>
      </c>
      <c r="AI23" s="122">
        <v>71</v>
      </c>
      <c r="AJ23" s="103">
        <v>66.099999999999994</v>
      </c>
      <c r="AK23" s="122">
        <v>169</v>
      </c>
      <c r="AL23" s="122">
        <v>67.8</v>
      </c>
      <c r="AM23" s="103"/>
      <c r="AN23" s="103">
        <v>26.8</v>
      </c>
      <c r="AO23" s="103">
        <v>25.4</v>
      </c>
      <c r="AP23" s="103">
        <v>104.5</v>
      </c>
      <c r="AQ23" s="103">
        <v>100</v>
      </c>
      <c r="AR23" s="103">
        <v>46.3</v>
      </c>
      <c r="AS23" s="103">
        <v>49</v>
      </c>
      <c r="AT23" s="73">
        <v>8.8000000000000007</v>
      </c>
      <c r="AU23" s="73">
        <v>7.9</v>
      </c>
    </row>
    <row r="24" spans="1:47" ht="15" customHeight="1">
      <c r="A24" s="73">
        <v>9919</v>
      </c>
      <c r="B24" s="80" t="s">
        <v>162</v>
      </c>
      <c r="C24" s="46" t="s">
        <v>239</v>
      </c>
      <c r="D24" s="139">
        <v>40.44</v>
      </c>
      <c r="E24" s="139">
        <v>79</v>
      </c>
      <c r="F24" s="139">
        <v>11.8</v>
      </c>
      <c r="G24" s="139">
        <v>30</v>
      </c>
      <c r="H24" s="103">
        <v>30.24</v>
      </c>
      <c r="I24" s="139">
        <v>137</v>
      </c>
      <c r="J24" s="122">
        <v>3.43</v>
      </c>
      <c r="K24" s="122">
        <v>56.3</v>
      </c>
      <c r="L24" s="122">
        <v>7.43</v>
      </c>
      <c r="M24" s="122">
        <v>40</v>
      </c>
      <c r="N24" s="122">
        <v>66</v>
      </c>
      <c r="O24" s="122">
        <v>85</v>
      </c>
      <c r="Q24" s="103">
        <v>9.9</v>
      </c>
      <c r="R24" s="73">
        <v>14.2</v>
      </c>
      <c r="S24" s="73">
        <v>14.4</v>
      </c>
      <c r="T24" s="103">
        <v>16.600000000000001</v>
      </c>
      <c r="U24" s="103">
        <v>16.3</v>
      </c>
      <c r="V24" s="103"/>
      <c r="W24" s="73">
        <v>16.2</v>
      </c>
      <c r="X24" s="73">
        <v>14.3</v>
      </c>
      <c r="Y24" s="73">
        <v>36</v>
      </c>
      <c r="Z24" s="73">
        <v>35</v>
      </c>
      <c r="AA24" s="73">
        <v>33</v>
      </c>
      <c r="AB24" s="73">
        <v>38</v>
      </c>
      <c r="AC24" s="73">
        <v>40.9</v>
      </c>
      <c r="AD24" s="73">
        <v>13.600000000000001</v>
      </c>
      <c r="AE24" s="73">
        <v>13.5</v>
      </c>
      <c r="AF24" s="73">
        <v>95</v>
      </c>
      <c r="AG24" s="73">
        <v>85</v>
      </c>
      <c r="AH24" s="122">
        <v>32.299999999999997</v>
      </c>
      <c r="AI24" s="122">
        <v>69</v>
      </c>
      <c r="AJ24" s="103">
        <v>66.599999999999994</v>
      </c>
      <c r="AK24" s="122">
        <v>183</v>
      </c>
      <c r="AL24" s="122">
        <v>65.3</v>
      </c>
      <c r="AM24" s="103"/>
      <c r="AN24" s="103">
        <v>32.6</v>
      </c>
      <c r="AO24" s="103">
        <v>28.7</v>
      </c>
      <c r="AP24" s="103">
        <v>111.7</v>
      </c>
      <c r="AQ24" s="103">
        <v>98.9</v>
      </c>
      <c r="AR24" s="103">
        <v>48.5</v>
      </c>
      <c r="AS24" s="103">
        <v>45</v>
      </c>
      <c r="AT24" s="73">
        <v>9.4</v>
      </c>
      <c r="AU24" s="73">
        <v>9</v>
      </c>
    </row>
    <row r="25" spans="1:47" ht="15" customHeight="1">
      <c r="A25" s="74">
        <v>9920</v>
      </c>
      <c r="B25" s="81" t="s">
        <v>165</v>
      </c>
      <c r="C25" s="141" t="s">
        <v>239</v>
      </c>
      <c r="D25" s="142">
        <v>33.44</v>
      </c>
      <c r="E25" s="142">
        <v>76.400000000000006</v>
      </c>
      <c r="F25" s="142">
        <v>9.99</v>
      </c>
      <c r="G25" s="142">
        <v>31</v>
      </c>
      <c r="H25" s="105">
        <v>59.52</v>
      </c>
      <c r="I25" s="142">
        <v>110</v>
      </c>
      <c r="J25" s="123">
        <v>2.33</v>
      </c>
      <c r="K25" s="123">
        <v>58.8</v>
      </c>
      <c r="L25" s="123">
        <v>7.52</v>
      </c>
      <c r="M25" s="123">
        <v>57</v>
      </c>
      <c r="N25" s="123">
        <v>102</v>
      </c>
      <c r="O25" s="123">
        <v>77</v>
      </c>
      <c r="Q25" s="105">
        <v>9.3000000000000007</v>
      </c>
      <c r="R25" s="74">
        <v>14.6</v>
      </c>
      <c r="S25" s="74">
        <v>14.5</v>
      </c>
      <c r="T25" s="105">
        <v>14.7</v>
      </c>
      <c r="U25" s="105">
        <v>15</v>
      </c>
      <c r="V25" s="105"/>
      <c r="W25" s="74">
        <v>13.9</v>
      </c>
      <c r="X25" s="74">
        <v>12.9</v>
      </c>
      <c r="Y25" s="74">
        <v>35</v>
      </c>
      <c r="Z25" s="74">
        <v>40</v>
      </c>
      <c r="AA25" s="74">
        <v>38</v>
      </c>
      <c r="AB25" s="74">
        <v>41.4</v>
      </c>
      <c r="AC25" s="74">
        <v>38.700000000000003</v>
      </c>
      <c r="AD25" s="74">
        <v>15.8</v>
      </c>
      <c r="AE25" s="74">
        <v>13.200000000000001</v>
      </c>
      <c r="AF25" s="74">
        <v>97</v>
      </c>
      <c r="AG25" s="74">
        <v>84</v>
      </c>
      <c r="AH25" s="123">
        <v>28.2</v>
      </c>
      <c r="AI25" s="123">
        <v>50</v>
      </c>
      <c r="AJ25" s="105">
        <v>69</v>
      </c>
      <c r="AK25" s="123">
        <v>125</v>
      </c>
      <c r="AL25" s="123">
        <v>66.599999999999994</v>
      </c>
      <c r="AM25" s="105"/>
      <c r="AN25" s="105">
        <v>27.5</v>
      </c>
      <c r="AO25" s="105">
        <v>24.9</v>
      </c>
      <c r="AP25" s="105">
        <v>84.5</v>
      </c>
      <c r="AQ25" s="105">
        <v>90.4</v>
      </c>
      <c r="AR25" s="105">
        <v>47.4</v>
      </c>
      <c r="AS25" s="105">
        <v>49</v>
      </c>
      <c r="AT25" s="74">
        <v>9</v>
      </c>
      <c r="AU25" s="74">
        <v>8.5</v>
      </c>
    </row>
    <row r="26" spans="1:47" ht="15" customHeight="1">
      <c r="A26" s="72">
        <v>9921</v>
      </c>
      <c r="B26" s="79" t="s">
        <v>168</v>
      </c>
      <c r="C26" s="45" t="s">
        <v>239</v>
      </c>
      <c r="D26" s="135">
        <v>41.24</v>
      </c>
      <c r="E26" s="135">
        <v>75.78</v>
      </c>
      <c r="F26" s="135">
        <v>10.88</v>
      </c>
      <c r="G26" s="135">
        <v>34</v>
      </c>
      <c r="H26" s="101">
        <v>28.43</v>
      </c>
      <c r="I26" s="135"/>
      <c r="J26" s="143"/>
      <c r="K26" s="143"/>
      <c r="L26" s="143"/>
      <c r="M26" s="143"/>
      <c r="N26" s="143"/>
      <c r="O26" s="143"/>
      <c r="Q26" s="103">
        <v>12.2</v>
      </c>
      <c r="R26" s="73">
        <v>13.4</v>
      </c>
      <c r="S26" s="73">
        <v>13.5</v>
      </c>
      <c r="T26" s="103">
        <v>15.2</v>
      </c>
      <c r="U26" s="103">
        <v>17</v>
      </c>
      <c r="V26" s="103"/>
      <c r="W26" s="73">
        <v>16.2</v>
      </c>
      <c r="X26" s="73">
        <v>15.3</v>
      </c>
      <c r="Y26" s="73">
        <v>50</v>
      </c>
      <c r="Z26" s="73">
        <v>34</v>
      </c>
      <c r="AA26" s="73">
        <v>32</v>
      </c>
      <c r="AB26" s="73">
        <v>34</v>
      </c>
      <c r="AC26" s="73">
        <v>35.799999999999997</v>
      </c>
      <c r="AD26" s="73">
        <v>11.899999999999999</v>
      </c>
      <c r="AE26" s="73">
        <v>12.3</v>
      </c>
      <c r="AF26" s="73">
        <v>92</v>
      </c>
      <c r="AG26" s="73">
        <v>94</v>
      </c>
      <c r="AH26" s="122">
        <v>30</v>
      </c>
      <c r="AI26" s="122">
        <v>60</v>
      </c>
      <c r="AJ26" s="103">
        <v>67.599999999999994</v>
      </c>
      <c r="AK26" s="122">
        <v>170</v>
      </c>
      <c r="AL26" s="122">
        <v>71.599999999999994</v>
      </c>
      <c r="AM26" s="103"/>
      <c r="AN26" s="103">
        <v>33.1</v>
      </c>
      <c r="AO26" s="103">
        <v>28.4</v>
      </c>
      <c r="AP26" s="103">
        <v>113.1</v>
      </c>
      <c r="AQ26" s="103">
        <v>113.6</v>
      </c>
      <c r="AR26" s="103" t="s">
        <v>473</v>
      </c>
      <c r="AS26" s="103">
        <v>47</v>
      </c>
      <c r="AT26" s="73">
        <v>9.5</v>
      </c>
      <c r="AU26" s="73">
        <v>8</v>
      </c>
    </row>
    <row r="27" spans="1:47" ht="15" customHeight="1">
      <c r="A27" s="73">
        <v>9922</v>
      </c>
      <c r="B27" s="80" t="s">
        <v>171</v>
      </c>
      <c r="C27" s="46" t="s">
        <v>239</v>
      </c>
      <c r="D27" s="139">
        <v>38</v>
      </c>
      <c r="E27" s="139">
        <v>76.599999999999994</v>
      </c>
      <c r="F27" s="103">
        <v>12.73</v>
      </c>
      <c r="G27" s="103">
        <v>43</v>
      </c>
      <c r="H27" s="103">
        <v>66.319999999999993</v>
      </c>
      <c r="I27" s="139">
        <v>146</v>
      </c>
      <c r="J27" s="122">
        <v>6.51</v>
      </c>
      <c r="K27" s="122">
        <v>58.4</v>
      </c>
      <c r="L27" s="122">
        <v>7.55</v>
      </c>
      <c r="M27" s="122">
        <v>15</v>
      </c>
      <c r="N27" s="122">
        <v>82</v>
      </c>
      <c r="O27" s="122">
        <v>112</v>
      </c>
      <c r="Q27" s="103">
        <v>9.9</v>
      </c>
      <c r="R27" s="73">
        <v>14.6</v>
      </c>
      <c r="S27" s="73">
        <v>15.3</v>
      </c>
      <c r="T27" s="103">
        <v>14.9</v>
      </c>
      <c r="U27" s="103">
        <v>15.8</v>
      </c>
      <c r="V27" s="103"/>
      <c r="W27" s="73">
        <v>14.7</v>
      </c>
      <c r="X27" s="73">
        <v>14</v>
      </c>
      <c r="Y27" s="73">
        <v>39</v>
      </c>
      <c r="Z27" s="73">
        <v>35</v>
      </c>
      <c r="AA27" s="73">
        <v>37</v>
      </c>
      <c r="AB27" s="73">
        <v>45.599999999999994</v>
      </c>
      <c r="AC27" s="73">
        <v>47.5</v>
      </c>
      <c r="AD27" s="73">
        <v>17.100000000000001</v>
      </c>
      <c r="AE27" s="73">
        <v>16.299999999999997</v>
      </c>
      <c r="AF27" s="73">
        <v>70</v>
      </c>
      <c r="AG27" s="73">
        <v>62</v>
      </c>
      <c r="AH27" s="122">
        <v>28.9</v>
      </c>
      <c r="AI27" s="122">
        <v>54</v>
      </c>
      <c r="AJ27" s="103">
        <v>67.900000000000006</v>
      </c>
      <c r="AK27" s="122">
        <v>77</v>
      </c>
      <c r="AL27" s="122">
        <v>62.5</v>
      </c>
      <c r="AM27" s="103"/>
      <c r="AN27" s="103">
        <v>29.8</v>
      </c>
      <c r="AO27" s="103">
        <v>32.4</v>
      </c>
      <c r="AP27" s="103">
        <v>110.4</v>
      </c>
      <c r="AQ27" s="103">
        <v>104.3</v>
      </c>
      <c r="AR27" s="103">
        <v>44</v>
      </c>
      <c r="AS27" s="103">
        <v>48.3</v>
      </c>
      <c r="AT27" s="73">
        <v>8.9</v>
      </c>
      <c r="AU27" s="73">
        <v>8.1</v>
      </c>
    </row>
    <row r="28" spans="1:47" ht="15" customHeight="1">
      <c r="A28" s="73">
        <v>9923</v>
      </c>
      <c r="B28" s="80" t="s">
        <v>171</v>
      </c>
      <c r="C28" s="46" t="s">
        <v>239</v>
      </c>
      <c r="D28" s="139">
        <v>37.119999999999997</v>
      </c>
      <c r="E28" s="139">
        <v>75.099999999999994</v>
      </c>
      <c r="F28" s="139">
        <v>11.96</v>
      </c>
      <c r="G28" s="139">
        <v>39</v>
      </c>
      <c r="H28" s="103">
        <v>50.55</v>
      </c>
      <c r="I28" s="139">
        <v>105</v>
      </c>
      <c r="J28" s="122">
        <v>4.54</v>
      </c>
      <c r="K28" s="122">
        <v>57.1</v>
      </c>
      <c r="L28" s="122">
        <v>9.4700000000000006</v>
      </c>
      <c r="M28" s="122">
        <v>19</v>
      </c>
      <c r="N28" s="122">
        <v>77</v>
      </c>
      <c r="O28" s="122">
        <v>111</v>
      </c>
      <c r="Q28" s="103">
        <v>9.5</v>
      </c>
      <c r="R28" s="73">
        <v>14</v>
      </c>
      <c r="S28" s="73">
        <v>14</v>
      </c>
      <c r="T28" s="103">
        <v>14.9</v>
      </c>
      <c r="U28" s="103">
        <v>14.2</v>
      </c>
      <c r="V28" s="103"/>
      <c r="W28" s="73">
        <v>13.9</v>
      </c>
      <c r="X28" s="73">
        <v>14.3</v>
      </c>
      <c r="Y28" s="73">
        <v>36</v>
      </c>
      <c r="Z28" s="73">
        <v>34</v>
      </c>
      <c r="AA28" s="73">
        <v>35</v>
      </c>
      <c r="AB28" s="73">
        <v>40.799999999999997</v>
      </c>
      <c r="AC28" s="73">
        <v>39.799999999999997</v>
      </c>
      <c r="AD28" s="73">
        <v>14.399999999999999</v>
      </c>
      <c r="AE28" s="73">
        <v>13.799999999999999</v>
      </c>
      <c r="AF28" s="73">
        <v>84</v>
      </c>
      <c r="AG28" s="73">
        <v>95</v>
      </c>
      <c r="AH28" s="122">
        <v>28.9</v>
      </c>
      <c r="AI28" s="122">
        <v>55</v>
      </c>
      <c r="AJ28" s="103">
        <v>67.900000000000006</v>
      </c>
      <c r="AK28" s="122">
        <v>124</v>
      </c>
      <c r="AL28" s="122">
        <v>68.3</v>
      </c>
      <c r="AM28" s="103"/>
      <c r="AN28" s="103">
        <v>29</v>
      </c>
      <c r="AO28" s="103">
        <v>33.700000000000003</v>
      </c>
      <c r="AP28" s="103">
        <v>89.3</v>
      </c>
      <c r="AQ28" s="103">
        <v>72.400000000000006</v>
      </c>
      <c r="AR28" s="103">
        <v>45</v>
      </c>
      <c r="AS28" s="103">
        <v>49.2</v>
      </c>
      <c r="AT28" s="73">
        <v>9</v>
      </c>
      <c r="AU28" s="73">
        <v>9.4</v>
      </c>
    </row>
    <row r="29" spans="1:47" ht="15" customHeight="1">
      <c r="A29" s="73">
        <v>9924</v>
      </c>
      <c r="B29" s="80" t="s">
        <v>171</v>
      </c>
      <c r="C29" s="46" t="s">
        <v>239</v>
      </c>
      <c r="D29" s="139">
        <v>39.24</v>
      </c>
      <c r="E29" s="139">
        <v>75.5</v>
      </c>
      <c r="F29" s="103">
        <v>13.35</v>
      </c>
      <c r="G29" s="103">
        <v>48</v>
      </c>
      <c r="H29" s="103">
        <v>50.15</v>
      </c>
      <c r="I29" s="139">
        <v>184</v>
      </c>
      <c r="J29" s="122">
        <v>4.33</v>
      </c>
      <c r="K29" s="122">
        <v>57.23</v>
      </c>
      <c r="L29" s="122">
        <v>3.39</v>
      </c>
      <c r="M29" s="122">
        <v>74</v>
      </c>
      <c r="N29" s="122">
        <v>95</v>
      </c>
      <c r="O29" s="122">
        <v>49</v>
      </c>
      <c r="Q29" s="103">
        <v>9.5</v>
      </c>
      <c r="R29" s="73">
        <v>13</v>
      </c>
      <c r="S29" s="73">
        <v>12</v>
      </c>
      <c r="T29" s="103">
        <v>14.3</v>
      </c>
      <c r="U29" s="103">
        <v>14.4</v>
      </c>
      <c r="V29" s="103"/>
      <c r="W29" s="73">
        <v>16.399999999999999</v>
      </c>
      <c r="X29" s="73">
        <v>15.7</v>
      </c>
      <c r="Y29" s="73">
        <v>47</v>
      </c>
      <c r="Z29" s="73">
        <v>33</v>
      </c>
      <c r="AA29" s="73">
        <v>29</v>
      </c>
      <c r="AB29" s="73">
        <v>34.6</v>
      </c>
      <c r="AC29" s="73">
        <v>30</v>
      </c>
      <c r="AD29" s="73">
        <v>11.899999999999999</v>
      </c>
      <c r="AE29" s="73">
        <v>10</v>
      </c>
      <c r="AF29" s="73">
        <v>95</v>
      </c>
      <c r="AG29" s="73">
        <v>95</v>
      </c>
      <c r="AH29" s="122">
        <v>27.2</v>
      </c>
      <c r="AI29" s="122">
        <v>50</v>
      </c>
      <c r="AJ29" s="103">
        <v>68.099999999999994</v>
      </c>
      <c r="AK29" s="122">
        <v>101</v>
      </c>
      <c r="AL29" s="122">
        <v>66.8</v>
      </c>
      <c r="AM29" s="103"/>
      <c r="AN29" s="103">
        <v>33</v>
      </c>
      <c r="AO29" s="103">
        <v>28.3</v>
      </c>
      <c r="AP29" s="103">
        <v>100.1</v>
      </c>
      <c r="AQ29" s="103">
        <v>109.1</v>
      </c>
      <c r="AR29" s="103">
        <v>47</v>
      </c>
      <c r="AS29" s="103">
        <v>48.2</v>
      </c>
      <c r="AT29" s="73">
        <v>9.5</v>
      </c>
      <c r="AU29" s="73">
        <v>9</v>
      </c>
    </row>
    <row r="30" spans="1:47" ht="15" customHeight="1">
      <c r="A30" s="73">
        <v>9925</v>
      </c>
      <c r="B30" s="80" t="s">
        <v>176</v>
      </c>
      <c r="C30" s="46" t="s">
        <v>239</v>
      </c>
      <c r="D30" s="139">
        <v>41.24</v>
      </c>
      <c r="E30" s="139">
        <v>77.2</v>
      </c>
      <c r="F30" s="139">
        <v>11.31</v>
      </c>
      <c r="G30" s="103">
        <v>43</v>
      </c>
      <c r="H30" s="103">
        <v>44.35</v>
      </c>
      <c r="I30" s="139">
        <v>156</v>
      </c>
      <c r="J30" s="122">
        <v>5.42</v>
      </c>
      <c r="K30" s="122">
        <v>59.9</v>
      </c>
      <c r="L30" s="122">
        <v>9.1199999999999992</v>
      </c>
      <c r="M30" s="122">
        <v>21</v>
      </c>
      <c r="N30" s="122">
        <v>90</v>
      </c>
      <c r="O30" s="122">
        <v>112</v>
      </c>
      <c r="Q30" s="103">
        <v>10</v>
      </c>
      <c r="R30" s="73">
        <v>13.6</v>
      </c>
      <c r="S30" s="73">
        <v>13.9</v>
      </c>
      <c r="T30" s="103">
        <v>15.4</v>
      </c>
      <c r="U30" s="103">
        <v>14.6</v>
      </c>
      <c r="V30" s="103">
        <v>12.2</v>
      </c>
      <c r="W30" s="73">
        <v>15.4</v>
      </c>
      <c r="X30" s="73">
        <v>14.8</v>
      </c>
      <c r="Y30" s="73">
        <v>39</v>
      </c>
      <c r="Z30" s="73">
        <v>30</v>
      </c>
      <c r="AA30" s="73">
        <v>30</v>
      </c>
      <c r="AB30" s="73">
        <v>33.1</v>
      </c>
      <c r="AC30" s="73">
        <v>38.5</v>
      </c>
      <c r="AD30" s="73">
        <v>10.600000000000001</v>
      </c>
      <c r="AE30" s="73">
        <v>12.2</v>
      </c>
      <c r="AF30" s="73">
        <v>63</v>
      </c>
      <c r="AG30" s="73">
        <v>60</v>
      </c>
      <c r="AH30" s="122">
        <v>30.2</v>
      </c>
      <c r="AI30" s="122">
        <v>59</v>
      </c>
      <c r="AJ30" s="103">
        <v>68.099999999999994</v>
      </c>
      <c r="AK30" s="122">
        <v>144</v>
      </c>
      <c r="AL30" s="122">
        <v>69.7</v>
      </c>
      <c r="AM30" s="103">
        <v>23.85</v>
      </c>
      <c r="AN30" s="103">
        <v>30.8</v>
      </c>
      <c r="AO30" s="103">
        <v>28.7</v>
      </c>
      <c r="AP30" s="103">
        <v>98.1</v>
      </c>
      <c r="AQ30" s="103">
        <v>94</v>
      </c>
      <c r="AR30" s="103">
        <v>47.2</v>
      </c>
      <c r="AS30" s="103">
        <v>46</v>
      </c>
      <c r="AT30" s="73">
        <v>9.1</v>
      </c>
      <c r="AU30" s="73">
        <v>8</v>
      </c>
    </row>
    <row r="31" spans="1:47" ht="15" customHeight="1">
      <c r="A31" s="73">
        <v>9926</v>
      </c>
      <c r="B31" s="80" t="s">
        <v>179</v>
      </c>
      <c r="C31" s="46" t="s">
        <v>239</v>
      </c>
      <c r="D31" s="139">
        <v>39.36</v>
      </c>
      <c r="E31" s="139">
        <v>75.7</v>
      </c>
      <c r="F31" s="139">
        <v>11.57</v>
      </c>
      <c r="G31" s="103">
        <v>44</v>
      </c>
      <c r="H31" s="103">
        <v>54.9</v>
      </c>
      <c r="I31" s="139">
        <v>139</v>
      </c>
      <c r="J31" s="122">
        <v>1.3</v>
      </c>
      <c r="K31" s="122">
        <v>57.5</v>
      </c>
      <c r="L31" s="122">
        <v>2.29</v>
      </c>
      <c r="M31" s="122">
        <v>89</v>
      </c>
      <c r="N31" s="122">
        <v>96</v>
      </c>
      <c r="O31" s="122">
        <v>25</v>
      </c>
      <c r="Q31" s="103">
        <v>10</v>
      </c>
      <c r="R31" s="73">
        <v>15.2</v>
      </c>
      <c r="S31" s="73">
        <v>14.9</v>
      </c>
      <c r="T31" s="103">
        <v>15.4</v>
      </c>
      <c r="U31" s="103">
        <v>16.399999999999999</v>
      </c>
      <c r="V31" s="103"/>
      <c r="W31" s="73">
        <v>15.5</v>
      </c>
      <c r="X31" s="73">
        <v>14.9</v>
      </c>
      <c r="Y31" s="73">
        <v>57</v>
      </c>
      <c r="Z31" s="73">
        <v>36</v>
      </c>
      <c r="AA31" s="73">
        <v>36</v>
      </c>
      <c r="AB31" s="73">
        <v>42.5</v>
      </c>
      <c r="AC31" s="73">
        <v>38.799999999999997</v>
      </c>
      <c r="AD31" s="73">
        <v>15</v>
      </c>
      <c r="AE31" s="73">
        <v>15.700000000000001</v>
      </c>
      <c r="AF31" s="73">
        <v>95</v>
      </c>
      <c r="AG31" s="73">
        <v>97</v>
      </c>
      <c r="AH31" s="122">
        <v>30</v>
      </c>
      <c r="AI31" s="122">
        <v>59</v>
      </c>
      <c r="AJ31" s="103">
        <v>67.7</v>
      </c>
      <c r="AK31" s="122">
        <v>176</v>
      </c>
      <c r="AL31" s="122">
        <v>72.599999999999994</v>
      </c>
      <c r="AM31" s="103"/>
      <c r="AN31" s="103">
        <v>31.4</v>
      </c>
      <c r="AO31" s="103">
        <v>28.3</v>
      </c>
      <c r="AP31" s="103">
        <v>111.5</v>
      </c>
      <c r="AQ31" s="103">
        <v>100.1</v>
      </c>
      <c r="AR31" s="103">
        <v>48</v>
      </c>
      <c r="AS31" s="103">
        <v>47</v>
      </c>
      <c r="AT31" s="73">
        <v>9.5</v>
      </c>
      <c r="AU31" s="73">
        <v>9</v>
      </c>
    </row>
    <row r="32" spans="1:47" ht="15" customHeight="1">
      <c r="A32" s="73">
        <v>9927</v>
      </c>
      <c r="B32" s="80" t="s">
        <v>182</v>
      </c>
      <c r="C32" s="46" t="s">
        <v>239</v>
      </c>
      <c r="D32" s="139">
        <v>44.68</v>
      </c>
      <c r="E32" s="139">
        <v>77.900000000000006</v>
      </c>
      <c r="F32" s="103">
        <v>14.12</v>
      </c>
      <c r="G32" s="103">
        <v>52</v>
      </c>
      <c r="H32" s="103">
        <v>43.61</v>
      </c>
      <c r="I32" s="103">
        <v>226</v>
      </c>
      <c r="J32" s="122">
        <v>6.1</v>
      </c>
      <c r="K32" s="122">
        <v>60.8</v>
      </c>
      <c r="L32" s="122">
        <v>10.02</v>
      </c>
      <c r="M32" s="122">
        <v>22</v>
      </c>
      <c r="N32" s="122">
        <v>93</v>
      </c>
      <c r="O32" s="122">
        <v>113</v>
      </c>
      <c r="Q32" s="103">
        <v>11</v>
      </c>
      <c r="R32" s="73">
        <v>15.3</v>
      </c>
      <c r="S32" s="73">
        <v>14.8</v>
      </c>
      <c r="T32" s="103">
        <v>17.100000000000001</v>
      </c>
      <c r="U32" s="103">
        <v>17.399999999999999</v>
      </c>
      <c r="V32" s="103"/>
      <c r="W32" s="73">
        <v>13.2</v>
      </c>
      <c r="X32" s="73">
        <v>13.9</v>
      </c>
      <c r="Y32" s="73">
        <v>45</v>
      </c>
      <c r="Z32" s="73">
        <v>30</v>
      </c>
      <c r="AA32" s="73">
        <v>31</v>
      </c>
      <c r="AB32" s="73">
        <v>45.4</v>
      </c>
      <c r="AC32" s="73">
        <v>48.099999999999994</v>
      </c>
      <c r="AD32" s="73">
        <v>15.3</v>
      </c>
      <c r="AE32" s="73">
        <v>16.100000000000001</v>
      </c>
      <c r="AF32" s="73">
        <v>54</v>
      </c>
      <c r="AG32" s="73">
        <v>58</v>
      </c>
      <c r="AH32" s="122">
        <v>34</v>
      </c>
      <c r="AI32" s="122">
        <v>75</v>
      </c>
      <c r="AJ32" s="103">
        <v>66.2</v>
      </c>
      <c r="AK32" s="122">
        <v>166</v>
      </c>
      <c r="AL32" s="122">
        <v>55.9</v>
      </c>
      <c r="AM32" s="103"/>
      <c r="AN32" s="103">
        <v>28</v>
      </c>
      <c r="AO32" s="103">
        <v>29.2</v>
      </c>
      <c r="AP32" s="103">
        <v>101.3</v>
      </c>
      <c r="AQ32" s="103">
        <v>100</v>
      </c>
      <c r="AR32" s="103">
        <v>44.9</v>
      </c>
      <c r="AS32" s="103">
        <v>45.5</v>
      </c>
      <c r="AT32" s="73">
        <v>9.1</v>
      </c>
      <c r="AU32" s="73">
        <v>8.9</v>
      </c>
    </row>
    <row r="33" spans="1:47" ht="15" customHeight="1">
      <c r="A33" s="73">
        <v>9928</v>
      </c>
      <c r="B33" s="80" t="s">
        <v>184</v>
      </c>
      <c r="C33" s="46" t="s">
        <v>239</v>
      </c>
      <c r="D33" s="139">
        <v>42.04</v>
      </c>
      <c r="E33" s="139">
        <v>76.5</v>
      </c>
      <c r="F33" s="103">
        <v>12.04</v>
      </c>
      <c r="G33" s="103">
        <v>43</v>
      </c>
      <c r="H33" s="103">
        <v>70.03</v>
      </c>
      <c r="I33" s="139">
        <v>177</v>
      </c>
      <c r="J33" s="122">
        <v>2.2999999999999998</v>
      </c>
      <c r="K33" s="122">
        <v>59.8</v>
      </c>
      <c r="L33" s="122">
        <v>6.52</v>
      </c>
      <c r="M33" s="122">
        <v>58</v>
      </c>
      <c r="N33" s="122">
        <v>104</v>
      </c>
      <c r="O33" s="122">
        <v>77</v>
      </c>
      <c r="Q33" s="103">
        <v>10.199999999999999</v>
      </c>
      <c r="R33" s="73">
        <v>15.4</v>
      </c>
      <c r="S33" s="73">
        <v>14.5</v>
      </c>
      <c r="T33" s="103">
        <v>15.7</v>
      </c>
      <c r="U33" s="103">
        <v>14.8</v>
      </c>
      <c r="V33" s="103">
        <v>12.95</v>
      </c>
      <c r="W33" s="73">
        <v>17.5</v>
      </c>
      <c r="X33" s="73">
        <v>16.899999999999999</v>
      </c>
      <c r="Y33" s="73">
        <v>45</v>
      </c>
      <c r="Z33" s="73">
        <v>40</v>
      </c>
      <c r="AA33" s="73">
        <v>43</v>
      </c>
      <c r="AB33" s="73">
        <v>44.1</v>
      </c>
      <c r="AC33" s="73">
        <v>40.700000000000003</v>
      </c>
      <c r="AD33" s="73">
        <v>15.700000000000001</v>
      </c>
      <c r="AE33" s="73">
        <v>14.1</v>
      </c>
      <c r="AF33" s="73">
        <v>88</v>
      </c>
      <c r="AG33" s="73">
        <v>83</v>
      </c>
      <c r="AH33" s="122">
        <v>30.8</v>
      </c>
      <c r="AI33" s="122">
        <v>63</v>
      </c>
      <c r="AJ33" s="103">
        <v>67.400000000000006</v>
      </c>
      <c r="AK33" s="122">
        <v>171</v>
      </c>
      <c r="AL33" s="122">
        <v>64.5</v>
      </c>
      <c r="AM33" s="103">
        <v>24.950000000000003</v>
      </c>
      <c r="AN33" s="103">
        <v>35</v>
      </c>
      <c r="AO33" s="103">
        <v>34</v>
      </c>
      <c r="AP33" s="103">
        <v>102.5</v>
      </c>
      <c r="AQ33" s="103">
        <v>98</v>
      </c>
      <c r="AR33" s="103">
        <v>49.2</v>
      </c>
      <c r="AS33" s="103">
        <v>48</v>
      </c>
      <c r="AT33" s="73">
        <v>9.5</v>
      </c>
      <c r="AU33" s="73">
        <v>9</v>
      </c>
    </row>
    <row r="34" spans="1:47" ht="15" customHeight="1">
      <c r="A34" s="73">
        <v>9929</v>
      </c>
      <c r="B34" s="80" t="s">
        <v>69</v>
      </c>
      <c r="C34" s="46" t="s">
        <v>239</v>
      </c>
      <c r="D34" s="139">
        <v>46.72</v>
      </c>
      <c r="E34" s="139">
        <v>80</v>
      </c>
      <c r="F34" s="139">
        <v>9.41</v>
      </c>
      <c r="G34" s="139">
        <v>28</v>
      </c>
      <c r="H34" s="103">
        <v>57.21</v>
      </c>
      <c r="I34" s="139">
        <v>77</v>
      </c>
      <c r="J34" s="122">
        <v>1.47</v>
      </c>
      <c r="K34" s="122">
        <v>55.3</v>
      </c>
      <c r="L34" s="122">
        <v>7.32</v>
      </c>
      <c r="M34" s="122">
        <v>44</v>
      </c>
      <c r="N34" s="122">
        <v>49</v>
      </c>
      <c r="O34" s="122">
        <v>62</v>
      </c>
      <c r="Q34" s="103">
        <v>10.4</v>
      </c>
      <c r="R34" s="73">
        <v>14.5</v>
      </c>
      <c r="S34" s="73">
        <v>14.8</v>
      </c>
      <c r="T34" s="103">
        <v>14.9</v>
      </c>
      <c r="U34" s="103">
        <v>13.5</v>
      </c>
      <c r="V34" s="103">
        <v>12.95</v>
      </c>
      <c r="W34" s="73">
        <v>15.1</v>
      </c>
      <c r="X34" s="73">
        <v>14.6</v>
      </c>
      <c r="Y34" s="73">
        <v>32</v>
      </c>
      <c r="Z34" s="73">
        <v>39</v>
      </c>
      <c r="AA34" s="73">
        <v>41</v>
      </c>
      <c r="AB34" s="73">
        <v>37.200000000000003</v>
      </c>
      <c r="AC34" s="73">
        <v>36.5</v>
      </c>
      <c r="AD34" s="73">
        <v>12.6</v>
      </c>
      <c r="AE34" s="73">
        <v>12.6</v>
      </c>
      <c r="AF34" s="73">
        <v>94</v>
      </c>
      <c r="AG34" s="73">
        <v>98</v>
      </c>
      <c r="AH34" s="122">
        <v>29.2</v>
      </c>
      <c r="AI34" s="122">
        <v>57</v>
      </c>
      <c r="AJ34" s="103">
        <v>68.7</v>
      </c>
      <c r="AK34" s="122">
        <v>235</v>
      </c>
      <c r="AL34" s="122">
        <v>66.599999999999994</v>
      </c>
      <c r="AM34" s="103">
        <v>25</v>
      </c>
      <c r="AN34" s="103">
        <v>30.5</v>
      </c>
      <c r="AO34" s="103">
        <v>28.6</v>
      </c>
      <c r="AP34" s="103">
        <v>95.1</v>
      </c>
      <c r="AQ34" s="103">
        <v>94.2</v>
      </c>
      <c r="AR34" s="103">
        <v>45.5</v>
      </c>
      <c r="AS34" s="103">
        <v>46.7</v>
      </c>
      <c r="AT34" s="73">
        <v>9.1999999999999993</v>
      </c>
      <c r="AU34" s="73">
        <v>9</v>
      </c>
    </row>
    <row r="35" spans="1:47" ht="15" customHeight="1">
      <c r="A35" s="74">
        <v>9930</v>
      </c>
      <c r="B35" s="81" t="s">
        <v>187</v>
      </c>
      <c r="C35" s="141" t="s">
        <v>239</v>
      </c>
      <c r="D35" s="142">
        <v>38.04</v>
      </c>
      <c r="E35" s="142">
        <v>79.5</v>
      </c>
      <c r="F35" s="142">
        <v>11.68</v>
      </c>
      <c r="G35" s="105">
        <v>40</v>
      </c>
      <c r="H35" s="105">
        <v>51.41</v>
      </c>
      <c r="I35" s="142">
        <v>134</v>
      </c>
      <c r="J35" s="123">
        <v>1.29</v>
      </c>
      <c r="K35" s="123">
        <v>57.5</v>
      </c>
      <c r="L35" s="123">
        <v>2.27</v>
      </c>
      <c r="M35" s="123">
        <v>76</v>
      </c>
      <c r="N35" s="123">
        <v>91</v>
      </c>
      <c r="O35" s="123">
        <v>24</v>
      </c>
      <c r="Q35" s="105">
        <v>9.9</v>
      </c>
      <c r="R35" s="74">
        <v>14.9</v>
      </c>
      <c r="S35" s="74">
        <v>14.2</v>
      </c>
      <c r="T35" s="105">
        <v>15.7</v>
      </c>
      <c r="U35" s="105">
        <v>15.3</v>
      </c>
      <c r="V35" s="105"/>
      <c r="W35" s="74">
        <v>14.9</v>
      </c>
      <c r="X35" s="74">
        <v>14.7</v>
      </c>
      <c r="Y35" s="74">
        <v>45</v>
      </c>
      <c r="Z35" s="74">
        <v>30</v>
      </c>
      <c r="AA35" s="74">
        <v>30</v>
      </c>
      <c r="AB35" s="74">
        <v>41.4</v>
      </c>
      <c r="AC35" s="74">
        <v>38.1</v>
      </c>
      <c r="AD35" s="74">
        <v>14</v>
      </c>
      <c r="AE35" s="74">
        <v>13.100000000000001</v>
      </c>
      <c r="AF35" s="74">
        <v>90</v>
      </c>
      <c r="AG35" s="74">
        <v>82</v>
      </c>
      <c r="AH35" s="123">
        <v>30.3</v>
      </c>
      <c r="AI35" s="123">
        <v>60</v>
      </c>
      <c r="AJ35" s="105">
        <v>67.2</v>
      </c>
      <c r="AK35" s="123">
        <v>157</v>
      </c>
      <c r="AL35" s="123">
        <v>71</v>
      </c>
      <c r="AM35" s="105"/>
      <c r="AN35" s="105">
        <v>28.5</v>
      </c>
      <c r="AO35" s="105">
        <v>28.3</v>
      </c>
      <c r="AP35" s="105">
        <v>96.9</v>
      </c>
      <c r="AQ35" s="105">
        <v>94.6</v>
      </c>
      <c r="AR35" s="105">
        <v>43.2</v>
      </c>
      <c r="AS35" s="105">
        <v>44</v>
      </c>
      <c r="AT35" s="74">
        <v>9</v>
      </c>
      <c r="AU35" s="74">
        <v>8.9</v>
      </c>
    </row>
    <row r="36" spans="1:47" ht="15" customHeight="1">
      <c r="A36" s="16" t="s">
        <v>27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Q36" s="2" t="s">
        <v>370</v>
      </c>
      <c r="R36" s="2"/>
      <c r="S36" s="2"/>
      <c r="T36" s="20"/>
      <c r="U36" s="20"/>
      <c r="V36" s="20"/>
      <c r="W36" s="2" t="s">
        <v>462</v>
      </c>
      <c r="X36" s="2" t="s">
        <v>462</v>
      </c>
      <c r="Y36" s="2" t="s">
        <v>370</v>
      </c>
      <c r="Z36" s="2"/>
      <c r="AA36" s="2"/>
      <c r="AB36" s="2"/>
      <c r="AC36" s="2"/>
      <c r="AD36" s="2"/>
      <c r="AE36" s="2"/>
      <c r="AF36" s="2"/>
      <c r="AG36" s="2"/>
      <c r="AH36" s="20"/>
      <c r="AI36" s="20"/>
      <c r="AJ36" s="20"/>
      <c r="AK36" s="20"/>
      <c r="AL36" s="20"/>
      <c r="AM36" s="20"/>
      <c r="AN36" s="2" t="s">
        <v>462</v>
      </c>
      <c r="AO36" s="2" t="s">
        <v>462</v>
      </c>
      <c r="AP36" s="2" t="s">
        <v>462</v>
      </c>
      <c r="AQ36" s="2" t="s">
        <v>462</v>
      </c>
      <c r="AR36" s="2"/>
      <c r="AS36" s="2"/>
      <c r="AT36" s="2"/>
      <c r="AU36" s="2"/>
    </row>
    <row r="39" spans="1:47" ht="15" customHeight="1">
      <c r="A39" s="82" t="s">
        <v>78</v>
      </c>
    </row>
    <row r="40" spans="1:47" ht="15" customHeight="1">
      <c r="A40" s="82" t="s">
        <v>79</v>
      </c>
    </row>
    <row r="41" spans="1:47" ht="15" customHeight="1">
      <c r="A41" s="82" t="s">
        <v>80</v>
      </c>
    </row>
    <row r="42" spans="1:47" ht="15" customHeight="1">
      <c r="A42" s="82" t="s">
        <v>81</v>
      </c>
    </row>
    <row r="43" spans="1:47" ht="15" customHeight="1">
      <c r="A43" s="82" t="s">
        <v>82</v>
      </c>
    </row>
    <row r="44" spans="1:47" ht="15" customHeight="1">
      <c r="A44" s="82" t="s">
        <v>83</v>
      </c>
    </row>
    <row r="45" spans="1:47" ht="15" customHeight="1">
      <c r="A45" s="82" t="s">
        <v>84</v>
      </c>
    </row>
    <row r="46" spans="1:47" ht="15" customHeight="1">
      <c r="A46" s="82" t="s">
        <v>85</v>
      </c>
    </row>
    <row r="47" spans="1:47" ht="15" customHeight="1">
      <c r="A47" s="82" t="s">
        <v>86</v>
      </c>
    </row>
    <row r="48" spans="1:47" ht="15" customHeight="1">
      <c r="A48" s="82" t="s">
        <v>87</v>
      </c>
    </row>
    <row r="49" spans="1:1" ht="15" customHeight="1">
      <c r="A49" s="82" t="s">
        <v>88</v>
      </c>
    </row>
    <row r="50" spans="1:1" ht="15" customHeight="1">
      <c r="A50" s="82" t="s">
        <v>89</v>
      </c>
    </row>
    <row r="51" spans="1:1" ht="15" customHeight="1">
      <c r="A51" s="3" t="s">
        <v>468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B42E-A5A4-4702-8F84-0368554436B7}">
  <dimension ref="A1:BT4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41" sqref="O41"/>
    </sheetView>
  </sheetViews>
  <sheetFormatPr defaultRowHeight="15" customHeight="1"/>
  <cols>
    <col min="1" max="1" width="8.28515625" style="3" customWidth="1"/>
    <col min="2" max="2" width="25.7109375" style="14" customWidth="1"/>
    <col min="3" max="4" width="9" style="3" customWidth="1"/>
    <col min="5" max="5" width="9.140625" style="6"/>
    <col min="6" max="6" width="10.28515625" style="3" bestFit="1" customWidth="1"/>
    <col min="7" max="13" width="9" style="3" customWidth="1"/>
    <col min="14" max="14" width="9.140625" style="6"/>
    <col min="15" max="15" width="10.28515625" style="3" bestFit="1" customWidth="1"/>
    <col min="16" max="24" width="9" style="3" customWidth="1"/>
    <col min="25" max="25" width="9.140625" style="6"/>
    <col min="26" max="26" width="10.28515625" style="3" bestFit="1" customWidth="1"/>
    <col min="27" max="32" width="8.28515625" style="3" customWidth="1"/>
    <col min="33" max="33" width="9.140625" style="6"/>
    <col min="34" max="34" width="10.28515625" style="3" bestFit="1" customWidth="1"/>
    <col min="35" max="37" width="8.28515625" style="3" customWidth="1"/>
    <col min="38" max="38" width="9.140625" style="6"/>
    <col min="39" max="39" width="10.28515625" style="3" bestFit="1" customWidth="1"/>
    <col min="40" max="52" width="10.42578125" style="14" customWidth="1"/>
    <col min="53" max="61" width="12.42578125" style="14" customWidth="1"/>
    <col min="62" max="68" width="10.42578125" style="14" customWidth="1"/>
    <col min="69" max="69" width="9.140625" style="6"/>
    <col min="70" max="70" width="10.28515625" style="3" bestFit="1" customWidth="1"/>
    <col min="71" max="72" width="8.28515625" style="14" customWidth="1"/>
    <col min="73" max="175" width="9.140625" style="6"/>
    <col min="176" max="176" width="25.7109375" style="6" customWidth="1"/>
    <col min="177" max="177" width="5.5703125" style="6" customWidth="1"/>
    <col min="178" max="178" width="5.28515625" style="6" customWidth="1"/>
    <col min="179" max="179" width="5.5703125" style="6" customWidth="1"/>
    <col min="180" max="180" width="5.28515625" style="6" customWidth="1"/>
    <col min="181" max="181" width="5.5703125" style="6" customWidth="1"/>
    <col min="182" max="182" width="5.28515625" style="6" customWidth="1"/>
    <col min="183" max="183" width="5.5703125" style="6" customWidth="1"/>
    <col min="184" max="184" width="5.28515625" style="6" customWidth="1"/>
    <col min="185" max="185" width="5.5703125" style="6" customWidth="1"/>
    <col min="186" max="186" width="5.28515625" style="6" customWidth="1"/>
    <col min="187" max="188" width="9.140625" style="6"/>
    <col min="189" max="189" width="5.5703125" style="6" customWidth="1"/>
    <col min="190" max="190" width="5.28515625" style="6" customWidth="1"/>
    <col min="191" max="191" width="5.5703125" style="6" customWidth="1"/>
    <col min="192" max="192" width="5.28515625" style="6" customWidth="1"/>
    <col min="193" max="193" width="5.5703125" style="6" customWidth="1"/>
    <col min="194" max="194" width="5.28515625" style="6" customWidth="1"/>
    <col min="195" max="195" width="5.5703125" style="6" customWidth="1"/>
    <col min="196" max="196" width="5.28515625" style="6" customWidth="1"/>
    <col min="197" max="197" width="5.5703125" style="6" customWidth="1"/>
    <col min="198" max="198" width="5.28515625" style="6" customWidth="1"/>
    <col min="199" max="199" width="9.140625" style="6"/>
    <col min="200" max="200" width="10.28515625" style="6" customWidth="1"/>
    <col min="201" max="201" width="9" style="6" customWidth="1"/>
    <col min="202" max="202" width="9.140625" style="6"/>
    <col min="203" max="203" width="10.28515625" style="6" customWidth="1"/>
    <col min="204" max="205" width="7.42578125" style="6" bestFit="1" customWidth="1"/>
    <col min="206" max="206" width="9.140625" style="6"/>
    <col min="207" max="207" width="10.28515625" style="6" customWidth="1"/>
    <col min="208" max="211" width="7.42578125" style="6" bestFit="1" customWidth="1"/>
    <col min="212" max="212" width="9.140625" style="6"/>
    <col min="213" max="213" width="9.7109375" style="6" customWidth="1"/>
    <col min="214" max="222" width="7.42578125" style="6" bestFit="1" customWidth="1"/>
    <col min="223" max="223" width="6.7109375" style="6" bestFit="1" customWidth="1"/>
    <col min="224" max="224" width="6.42578125" style="6" bestFit="1" customWidth="1"/>
    <col min="225" max="229" width="7.42578125" style="6" bestFit="1" customWidth="1"/>
    <col min="230" max="431" width="9.140625" style="6"/>
    <col min="432" max="432" width="25.7109375" style="6" customWidth="1"/>
    <col min="433" max="433" width="5.5703125" style="6" customWidth="1"/>
    <col min="434" max="434" width="5.28515625" style="6" customWidth="1"/>
    <col min="435" max="435" width="5.5703125" style="6" customWidth="1"/>
    <col min="436" max="436" width="5.28515625" style="6" customWidth="1"/>
    <col min="437" max="437" width="5.5703125" style="6" customWidth="1"/>
    <col min="438" max="438" width="5.28515625" style="6" customWidth="1"/>
    <col min="439" max="439" width="5.5703125" style="6" customWidth="1"/>
    <col min="440" max="440" width="5.28515625" style="6" customWidth="1"/>
    <col min="441" max="441" width="5.5703125" style="6" customWidth="1"/>
    <col min="442" max="442" width="5.28515625" style="6" customWidth="1"/>
    <col min="443" max="444" width="9.140625" style="6"/>
    <col min="445" max="445" width="5.5703125" style="6" customWidth="1"/>
    <col min="446" max="446" width="5.28515625" style="6" customWidth="1"/>
    <col min="447" max="447" width="5.5703125" style="6" customWidth="1"/>
    <col min="448" max="448" width="5.28515625" style="6" customWidth="1"/>
    <col min="449" max="449" width="5.5703125" style="6" customWidth="1"/>
    <col min="450" max="450" width="5.28515625" style="6" customWidth="1"/>
    <col min="451" max="451" width="5.5703125" style="6" customWidth="1"/>
    <col min="452" max="452" width="5.28515625" style="6" customWidth="1"/>
    <col min="453" max="453" width="5.5703125" style="6" customWidth="1"/>
    <col min="454" max="454" width="5.28515625" style="6" customWidth="1"/>
    <col min="455" max="455" width="9.140625" style="6"/>
    <col min="456" max="456" width="10.28515625" style="6" customWidth="1"/>
    <col min="457" max="457" width="9" style="6" customWidth="1"/>
    <col min="458" max="458" width="9.140625" style="6"/>
    <col min="459" max="459" width="10.28515625" style="6" customWidth="1"/>
    <col min="460" max="461" width="7.42578125" style="6" bestFit="1" customWidth="1"/>
    <col min="462" max="462" width="9.140625" style="6"/>
    <col min="463" max="463" width="10.28515625" style="6" customWidth="1"/>
    <col min="464" max="467" width="7.42578125" style="6" bestFit="1" customWidth="1"/>
    <col min="468" max="468" width="9.140625" style="6"/>
    <col min="469" max="469" width="9.7109375" style="6" customWidth="1"/>
    <col min="470" max="478" width="7.42578125" style="6" bestFit="1" customWidth="1"/>
    <col min="479" max="479" width="6.7109375" style="6" bestFit="1" customWidth="1"/>
    <col min="480" max="480" width="6.42578125" style="6" bestFit="1" customWidth="1"/>
    <col min="481" max="485" width="7.42578125" style="6" bestFit="1" customWidth="1"/>
    <col min="486" max="687" width="9.140625" style="6"/>
    <col min="688" max="688" width="25.7109375" style="6" customWidth="1"/>
    <col min="689" max="689" width="5.5703125" style="6" customWidth="1"/>
    <col min="690" max="690" width="5.28515625" style="6" customWidth="1"/>
    <col min="691" max="691" width="5.5703125" style="6" customWidth="1"/>
    <col min="692" max="692" width="5.28515625" style="6" customWidth="1"/>
    <col min="693" max="693" width="5.5703125" style="6" customWidth="1"/>
    <col min="694" max="694" width="5.28515625" style="6" customWidth="1"/>
    <col min="695" max="695" width="5.5703125" style="6" customWidth="1"/>
    <col min="696" max="696" width="5.28515625" style="6" customWidth="1"/>
    <col min="697" max="697" width="5.5703125" style="6" customWidth="1"/>
    <col min="698" max="698" width="5.28515625" style="6" customWidth="1"/>
    <col min="699" max="700" width="9.140625" style="6"/>
    <col min="701" max="701" width="5.5703125" style="6" customWidth="1"/>
    <col min="702" max="702" width="5.28515625" style="6" customWidth="1"/>
    <col min="703" max="703" width="5.5703125" style="6" customWidth="1"/>
    <col min="704" max="704" width="5.28515625" style="6" customWidth="1"/>
    <col min="705" max="705" width="5.5703125" style="6" customWidth="1"/>
    <col min="706" max="706" width="5.28515625" style="6" customWidth="1"/>
    <col min="707" max="707" width="5.5703125" style="6" customWidth="1"/>
    <col min="708" max="708" width="5.28515625" style="6" customWidth="1"/>
    <col min="709" max="709" width="5.5703125" style="6" customWidth="1"/>
    <col min="710" max="710" width="5.28515625" style="6" customWidth="1"/>
    <col min="711" max="711" width="9.140625" style="6"/>
    <col min="712" max="712" width="10.28515625" style="6" customWidth="1"/>
    <col min="713" max="713" width="9" style="6" customWidth="1"/>
    <col min="714" max="714" width="9.140625" style="6"/>
    <col min="715" max="715" width="10.28515625" style="6" customWidth="1"/>
    <col min="716" max="717" width="7.42578125" style="6" bestFit="1" customWidth="1"/>
    <col min="718" max="718" width="9.140625" style="6"/>
    <col min="719" max="719" width="10.28515625" style="6" customWidth="1"/>
    <col min="720" max="723" width="7.42578125" style="6" bestFit="1" customWidth="1"/>
    <col min="724" max="724" width="9.140625" style="6"/>
    <col min="725" max="725" width="9.7109375" style="6" customWidth="1"/>
    <col min="726" max="734" width="7.42578125" style="6" bestFit="1" customWidth="1"/>
    <col min="735" max="735" width="6.7109375" style="6" bestFit="1" customWidth="1"/>
    <col min="736" max="736" width="6.42578125" style="6" bestFit="1" customWidth="1"/>
    <col min="737" max="741" width="7.42578125" style="6" bestFit="1" customWidth="1"/>
    <col min="742" max="943" width="9.140625" style="6"/>
    <col min="944" max="944" width="25.7109375" style="6" customWidth="1"/>
    <col min="945" max="945" width="5.5703125" style="6" customWidth="1"/>
    <col min="946" max="946" width="5.28515625" style="6" customWidth="1"/>
    <col min="947" max="947" width="5.5703125" style="6" customWidth="1"/>
    <col min="948" max="948" width="5.28515625" style="6" customWidth="1"/>
    <col min="949" max="949" width="5.5703125" style="6" customWidth="1"/>
    <col min="950" max="950" width="5.28515625" style="6" customWidth="1"/>
    <col min="951" max="951" width="5.5703125" style="6" customWidth="1"/>
    <col min="952" max="952" width="5.28515625" style="6" customWidth="1"/>
    <col min="953" max="953" width="5.5703125" style="6" customWidth="1"/>
    <col min="954" max="954" width="5.28515625" style="6" customWidth="1"/>
    <col min="955" max="956" width="9.140625" style="6"/>
    <col min="957" max="957" width="5.5703125" style="6" customWidth="1"/>
    <col min="958" max="958" width="5.28515625" style="6" customWidth="1"/>
    <col min="959" max="959" width="5.5703125" style="6" customWidth="1"/>
    <col min="960" max="960" width="5.28515625" style="6" customWidth="1"/>
    <col min="961" max="961" width="5.5703125" style="6" customWidth="1"/>
    <col min="962" max="962" width="5.28515625" style="6" customWidth="1"/>
    <col min="963" max="963" width="5.5703125" style="6" customWidth="1"/>
    <col min="964" max="964" width="5.28515625" style="6" customWidth="1"/>
    <col min="965" max="965" width="5.5703125" style="6" customWidth="1"/>
    <col min="966" max="966" width="5.28515625" style="6" customWidth="1"/>
    <col min="967" max="967" width="9.140625" style="6"/>
    <col min="968" max="968" width="10.28515625" style="6" customWidth="1"/>
    <col min="969" max="969" width="9" style="6" customWidth="1"/>
    <col min="970" max="970" width="9.140625" style="6"/>
    <col min="971" max="971" width="10.28515625" style="6" customWidth="1"/>
    <col min="972" max="973" width="7.42578125" style="6" bestFit="1" customWidth="1"/>
    <col min="974" max="974" width="9.140625" style="6"/>
    <col min="975" max="975" width="10.28515625" style="6" customWidth="1"/>
    <col min="976" max="979" width="7.42578125" style="6" bestFit="1" customWidth="1"/>
    <col min="980" max="980" width="9.140625" style="6"/>
    <col min="981" max="981" width="9.7109375" style="6" customWidth="1"/>
    <col min="982" max="990" width="7.42578125" style="6" bestFit="1" customWidth="1"/>
    <col min="991" max="991" width="6.7109375" style="6" bestFit="1" customWidth="1"/>
    <col min="992" max="992" width="6.42578125" style="6" bestFit="1" customWidth="1"/>
    <col min="993" max="997" width="7.42578125" style="6" bestFit="1" customWidth="1"/>
    <col min="998" max="1199" width="9.140625" style="6"/>
    <col min="1200" max="1200" width="25.7109375" style="6" customWidth="1"/>
    <col min="1201" max="1201" width="5.5703125" style="6" customWidth="1"/>
    <col min="1202" max="1202" width="5.28515625" style="6" customWidth="1"/>
    <col min="1203" max="1203" width="5.5703125" style="6" customWidth="1"/>
    <col min="1204" max="1204" width="5.28515625" style="6" customWidth="1"/>
    <col min="1205" max="1205" width="5.5703125" style="6" customWidth="1"/>
    <col min="1206" max="1206" width="5.28515625" style="6" customWidth="1"/>
    <col min="1207" max="1207" width="5.5703125" style="6" customWidth="1"/>
    <col min="1208" max="1208" width="5.28515625" style="6" customWidth="1"/>
    <col min="1209" max="1209" width="5.5703125" style="6" customWidth="1"/>
    <col min="1210" max="1210" width="5.28515625" style="6" customWidth="1"/>
    <col min="1211" max="1212" width="9.140625" style="6"/>
    <col min="1213" max="1213" width="5.5703125" style="6" customWidth="1"/>
    <col min="1214" max="1214" width="5.28515625" style="6" customWidth="1"/>
    <col min="1215" max="1215" width="5.5703125" style="6" customWidth="1"/>
    <col min="1216" max="1216" width="5.28515625" style="6" customWidth="1"/>
    <col min="1217" max="1217" width="5.5703125" style="6" customWidth="1"/>
    <col min="1218" max="1218" width="5.28515625" style="6" customWidth="1"/>
    <col min="1219" max="1219" width="5.5703125" style="6" customWidth="1"/>
    <col min="1220" max="1220" width="5.28515625" style="6" customWidth="1"/>
    <col min="1221" max="1221" width="5.5703125" style="6" customWidth="1"/>
    <col min="1222" max="1222" width="5.28515625" style="6" customWidth="1"/>
    <col min="1223" max="1223" width="9.140625" style="6"/>
    <col min="1224" max="1224" width="10.28515625" style="6" customWidth="1"/>
    <col min="1225" max="1225" width="9" style="6" customWidth="1"/>
    <col min="1226" max="1226" width="9.140625" style="6"/>
    <col min="1227" max="1227" width="10.28515625" style="6" customWidth="1"/>
    <col min="1228" max="1229" width="7.42578125" style="6" bestFit="1" customWidth="1"/>
    <col min="1230" max="1230" width="9.140625" style="6"/>
    <col min="1231" max="1231" width="10.28515625" style="6" customWidth="1"/>
    <col min="1232" max="1235" width="7.42578125" style="6" bestFit="1" customWidth="1"/>
    <col min="1236" max="1236" width="9.140625" style="6"/>
    <col min="1237" max="1237" width="9.7109375" style="6" customWidth="1"/>
    <col min="1238" max="1246" width="7.42578125" style="6" bestFit="1" customWidth="1"/>
    <col min="1247" max="1247" width="6.7109375" style="6" bestFit="1" customWidth="1"/>
    <col min="1248" max="1248" width="6.42578125" style="6" bestFit="1" customWidth="1"/>
    <col min="1249" max="1253" width="7.42578125" style="6" bestFit="1" customWidth="1"/>
    <col min="1254" max="1455" width="9.140625" style="6"/>
    <col min="1456" max="1456" width="25.7109375" style="6" customWidth="1"/>
    <col min="1457" max="1457" width="5.5703125" style="6" customWidth="1"/>
    <col min="1458" max="1458" width="5.28515625" style="6" customWidth="1"/>
    <col min="1459" max="1459" width="5.5703125" style="6" customWidth="1"/>
    <col min="1460" max="1460" width="5.28515625" style="6" customWidth="1"/>
    <col min="1461" max="1461" width="5.5703125" style="6" customWidth="1"/>
    <col min="1462" max="1462" width="5.28515625" style="6" customWidth="1"/>
    <col min="1463" max="1463" width="5.5703125" style="6" customWidth="1"/>
    <col min="1464" max="1464" width="5.28515625" style="6" customWidth="1"/>
    <col min="1465" max="1465" width="5.5703125" style="6" customWidth="1"/>
    <col min="1466" max="1466" width="5.28515625" style="6" customWidth="1"/>
    <col min="1467" max="1468" width="9.140625" style="6"/>
    <col min="1469" max="1469" width="5.5703125" style="6" customWidth="1"/>
    <col min="1470" max="1470" width="5.28515625" style="6" customWidth="1"/>
    <col min="1471" max="1471" width="5.5703125" style="6" customWidth="1"/>
    <col min="1472" max="1472" width="5.28515625" style="6" customWidth="1"/>
    <col min="1473" max="1473" width="5.5703125" style="6" customWidth="1"/>
    <col min="1474" max="1474" width="5.28515625" style="6" customWidth="1"/>
    <col min="1475" max="1475" width="5.5703125" style="6" customWidth="1"/>
    <col min="1476" max="1476" width="5.28515625" style="6" customWidth="1"/>
    <col min="1477" max="1477" width="5.5703125" style="6" customWidth="1"/>
    <col min="1478" max="1478" width="5.28515625" style="6" customWidth="1"/>
    <col min="1479" max="1479" width="9.140625" style="6"/>
    <col min="1480" max="1480" width="10.28515625" style="6" customWidth="1"/>
    <col min="1481" max="1481" width="9" style="6" customWidth="1"/>
    <col min="1482" max="1482" width="9.140625" style="6"/>
    <col min="1483" max="1483" width="10.28515625" style="6" customWidth="1"/>
    <col min="1484" max="1485" width="7.42578125" style="6" bestFit="1" customWidth="1"/>
    <col min="1486" max="1486" width="9.140625" style="6"/>
    <col min="1487" max="1487" width="10.28515625" style="6" customWidth="1"/>
    <col min="1488" max="1491" width="7.42578125" style="6" bestFit="1" customWidth="1"/>
    <col min="1492" max="1492" width="9.140625" style="6"/>
    <col min="1493" max="1493" width="9.7109375" style="6" customWidth="1"/>
    <col min="1494" max="1502" width="7.42578125" style="6" bestFit="1" customWidth="1"/>
    <col min="1503" max="1503" width="6.7109375" style="6" bestFit="1" customWidth="1"/>
    <col min="1504" max="1504" width="6.42578125" style="6" bestFit="1" customWidth="1"/>
    <col min="1505" max="1509" width="7.42578125" style="6" bestFit="1" customWidth="1"/>
    <col min="1510" max="1711" width="9.140625" style="6"/>
    <col min="1712" max="1712" width="25.7109375" style="6" customWidth="1"/>
    <col min="1713" max="1713" width="5.5703125" style="6" customWidth="1"/>
    <col min="1714" max="1714" width="5.28515625" style="6" customWidth="1"/>
    <col min="1715" max="1715" width="5.5703125" style="6" customWidth="1"/>
    <col min="1716" max="1716" width="5.28515625" style="6" customWidth="1"/>
    <col min="1717" max="1717" width="5.5703125" style="6" customWidth="1"/>
    <col min="1718" max="1718" width="5.28515625" style="6" customWidth="1"/>
    <col min="1719" max="1719" width="5.5703125" style="6" customWidth="1"/>
    <col min="1720" max="1720" width="5.28515625" style="6" customWidth="1"/>
    <col min="1721" max="1721" width="5.5703125" style="6" customWidth="1"/>
    <col min="1722" max="1722" width="5.28515625" style="6" customWidth="1"/>
    <col min="1723" max="1724" width="9.140625" style="6"/>
    <col min="1725" max="1725" width="5.5703125" style="6" customWidth="1"/>
    <col min="1726" max="1726" width="5.28515625" style="6" customWidth="1"/>
    <col min="1727" max="1727" width="5.5703125" style="6" customWidth="1"/>
    <col min="1728" max="1728" width="5.28515625" style="6" customWidth="1"/>
    <col min="1729" max="1729" width="5.5703125" style="6" customWidth="1"/>
    <col min="1730" max="1730" width="5.28515625" style="6" customWidth="1"/>
    <col min="1731" max="1731" width="5.5703125" style="6" customWidth="1"/>
    <col min="1732" max="1732" width="5.28515625" style="6" customWidth="1"/>
    <col min="1733" max="1733" width="5.5703125" style="6" customWidth="1"/>
    <col min="1734" max="1734" width="5.28515625" style="6" customWidth="1"/>
    <col min="1735" max="1735" width="9.140625" style="6"/>
    <col min="1736" max="1736" width="10.28515625" style="6" customWidth="1"/>
    <col min="1737" max="1737" width="9" style="6" customWidth="1"/>
    <col min="1738" max="1738" width="9.140625" style="6"/>
    <col min="1739" max="1739" width="10.28515625" style="6" customWidth="1"/>
    <col min="1740" max="1741" width="7.42578125" style="6" bestFit="1" customWidth="1"/>
    <col min="1742" max="1742" width="9.140625" style="6"/>
    <col min="1743" max="1743" width="10.28515625" style="6" customWidth="1"/>
    <col min="1744" max="1747" width="7.42578125" style="6" bestFit="1" customWidth="1"/>
    <col min="1748" max="1748" width="9.140625" style="6"/>
    <col min="1749" max="1749" width="9.7109375" style="6" customWidth="1"/>
    <col min="1750" max="1758" width="7.42578125" style="6" bestFit="1" customWidth="1"/>
    <col min="1759" max="1759" width="6.7109375" style="6" bestFit="1" customWidth="1"/>
    <col min="1760" max="1760" width="6.42578125" style="6" bestFit="1" customWidth="1"/>
    <col min="1761" max="1765" width="7.42578125" style="6" bestFit="1" customWidth="1"/>
    <col min="1766" max="1967" width="9.140625" style="6"/>
    <col min="1968" max="1968" width="25.7109375" style="6" customWidth="1"/>
    <col min="1969" max="1969" width="5.5703125" style="6" customWidth="1"/>
    <col min="1970" max="1970" width="5.28515625" style="6" customWidth="1"/>
    <col min="1971" max="1971" width="5.5703125" style="6" customWidth="1"/>
    <col min="1972" max="1972" width="5.28515625" style="6" customWidth="1"/>
    <col min="1973" max="1973" width="5.5703125" style="6" customWidth="1"/>
    <col min="1974" max="1974" width="5.28515625" style="6" customWidth="1"/>
    <col min="1975" max="1975" width="5.5703125" style="6" customWidth="1"/>
    <col min="1976" max="1976" width="5.28515625" style="6" customWidth="1"/>
    <col min="1977" max="1977" width="5.5703125" style="6" customWidth="1"/>
    <col min="1978" max="1978" width="5.28515625" style="6" customWidth="1"/>
    <col min="1979" max="1980" width="9.140625" style="6"/>
    <col min="1981" max="1981" width="5.5703125" style="6" customWidth="1"/>
    <col min="1982" max="1982" width="5.28515625" style="6" customWidth="1"/>
    <col min="1983" max="1983" width="5.5703125" style="6" customWidth="1"/>
    <col min="1984" max="1984" width="5.28515625" style="6" customWidth="1"/>
    <col min="1985" max="1985" width="5.5703125" style="6" customWidth="1"/>
    <col min="1986" max="1986" width="5.28515625" style="6" customWidth="1"/>
    <col min="1987" max="1987" width="5.5703125" style="6" customWidth="1"/>
    <col min="1988" max="1988" width="5.28515625" style="6" customWidth="1"/>
    <col min="1989" max="1989" width="5.5703125" style="6" customWidth="1"/>
    <col min="1990" max="1990" width="5.28515625" style="6" customWidth="1"/>
    <col min="1991" max="1991" width="9.140625" style="6"/>
    <col min="1992" max="1992" width="10.28515625" style="6" customWidth="1"/>
    <col min="1993" max="1993" width="9" style="6" customWidth="1"/>
    <col min="1994" max="1994" width="9.140625" style="6"/>
    <col min="1995" max="1995" width="10.28515625" style="6" customWidth="1"/>
    <col min="1996" max="1997" width="7.42578125" style="6" bestFit="1" customWidth="1"/>
    <col min="1998" max="1998" width="9.140625" style="6"/>
    <col min="1999" max="1999" width="10.28515625" style="6" customWidth="1"/>
    <col min="2000" max="2003" width="7.42578125" style="6" bestFit="1" customWidth="1"/>
    <col min="2004" max="2004" width="9.140625" style="6"/>
    <col min="2005" max="2005" width="9.7109375" style="6" customWidth="1"/>
    <col min="2006" max="2014" width="7.42578125" style="6" bestFit="1" customWidth="1"/>
    <col min="2015" max="2015" width="6.7109375" style="6" bestFit="1" customWidth="1"/>
    <col min="2016" max="2016" width="6.42578125" style="6" bestFit="1" customWidth="1"/>
    <col min="2017" max="2021" width="7.42578125" style="6" bestFit="1" customWidth="1"/>
    <col min="2022" max="2223" width="9.140625" style="6"/>
    <col min="2224" max="2224" width="25.7109375" style="6" customWidth="1"/>
    <col min="2225" max="2225" width="5.5703125" style="6" customWidth="1"/>
    <col min="2226" max="2226" width="5.28515625" style="6" customWidth="1"/>
    <col min="2227" max="2227" width="5.5703125" style="6" customWidth="1"/>
    <col min="2228" max="2228" width="5.28515625" style="6" customWidth="1"/>
    <col min="2229" max="2229" width="5.5703125" style="6" customWidth="1"/>
    <col min="2230" max="2230" width="5.28515625" style="6" customWidth="1"/>
    <col min="2231" max="2231" width="5.5703125" style="6" customWidth="1"/>
    <col min="2232" max="2232" width="5.28515625" style="6" customWidth="1"/>
    <col min="2233" max="2233" width="5.5703125" style="6" customWidth="1"/>
    <col min="2234" max="2234" width="5.28515625" style="6" customWidth="1"/>
    <col min="2235" max="2236" width="9.140625" style="6"/>
    <col min="2237" max="2237" width="5.5703125" style="6" customWidth="1"/>
    <col min="2238" max="2238" width="5.28515625" style="6" customWidth="1"/>
    <col min="2239" max="2239" width="5.5703125" style="6" customWidth="1"/>
    <col min="2240" max="2240" width="5.28515625" style="6" customWidth="1"/>
    <col min="2241" max="2241" width="5.5703125" style="6" customWidth="1"/>
    <col min="2242" max="2242" width="5.28515625" style="6" customWidth="1"/>
    <col min="2243" max="2243" width="5.5703125" style="6" customWidth="1"/>
    <col min="2244" max="2244" width="5.28515625" style="6" customWidth="1"/>
    <col min="2245" max="2245" width="5.5703125" style="6" customWidth="1"/>
    <col min="2246" max="2246" width="5.28515625" style="6" customWidth="1"/>
    <col min="2247" max="2247" width="9.140625" style="6"/>
    <col min="2248" max="2248" width="10.28515625" style="6" customWidth="1"/>
    <col min="2249" max="2249" width="9" style="6" customWidth="1"/>
    <col min="2250" max="2250" width="9.140625" style="6"/>
    <col min="2251" max="2251" width="10.28515625" style="6" customWidth="1"/>
    <col min="2252" max="2253" width="7.42578125" style="6" bestFit="1" customWidth="1"/>
    <col min="2254" max="2254" width="9.140625" style="6"/>
    <col min="2255" max="2255" width="10.28515625" style="6" customWidth="1"/>
    <col min="2256" max="2259" width="7.42578125" style="6" bestFit="1" customWidth="1"/>
    <col min="2260" max="2260" width="9.140625" style="6"/>
    <col min="2261" max="2261" width="9.7109375" style="6" customWidth="1"/>
    <col min="2262" max="2270" width="7.42578125" style="6" bestFit="1" customWidth="1"/>
    <col min="2271" max="2271" width="6.7109375" style="6" bestFit="1" customWidth="1"/>
    <col min="2272" max="2272" width="6.42578125" style="6" bestFit="1" customWidth="1"/>
    <col min="2273" max="2277" width="7.42578125" style="6" bestFit="1" customWidth="1"/>
    <col min="2278" max="2479" width="9.140625" style="6"/>
    <col min="2480" max="2480" width="25.7109375" style="6" customWidth="1"/>
    <col min="2481" max="2481" width="5.5703125" style="6" customWidth="1"/>
    <col min="2482" max="2482" width="5.28515625" style="6" customWidth="1"/>
    <col min="2483" max="2483" width="5.5703125" style="6" customWidth="1"/>
    <col min="2484" max="2484" width="5.28515625" style="6" customWidth="1"/>
    <col min="2485" max="2485" width="5.5703125" style="6" customWidth="1"/>
    <col min="2486" max="2486" width="5.28515625" style="6" customWidth="1"/>
    <col min="2487" max="2487" width="5.5703125" style="6" customWidth="1"/>
    <col min="2488" max="2488" width="5.28515625" style="6" customWidth="1"/>
    <col min="2489" max="2489" width="5.5703125" style="6" customWidth="1"/>
    <col min="2490" max="2490" width="5.28515625" style="6" customWidth="1"/>
    <col min="2491" max="2492" width="9.140625" style="6"/>
    <col min="2493" max="2493" width="5.5703125" style="6" customWidth="1"/>
    <col min="2494" max="2494" width="5.28515625" style="6" customWidth="1"/>
    <col min="2495" max="2495" width="5.5703125" style="6" customWidth="1"/>
    <col min="2496" max="2496" width="5.28515625" style="6" customWidth="1"/>
    <col min="2497" max="2497" width="5.5703125" style="6" customWidth="1"/>
    <col min="2498" max="2498" width="5.28515625" style="6" customWidth="1"/>
    <col min="2499" max="2499" width="5.5703125" style="6" customWidth="1"/>
    <col min="2500" max="2500" width="5.28515625" style="6" customWidth="1"/>
    <col min="2501" max="2501" width="5.5703125" style="6" customWidth="1"/>
    <col min="2502" max="2502" width="5.28515625" style="6" customWidth="1"/>
    <col min="2503" max="2503" width="9.140625" style="6"/>
    <col min="2504" max="2504" width="10.28515625" style="6" customWidth="1"/>
    <col min="2505" max="2505" width="9" style="6" customWidth="1"/>
    <col min="2506" max="2506" width="9.140625" style="6"/>
    <col min="2507" max="2507" width="10.28515625" style="6" customWidth="1"/>
    <col min="2508" max="2509" width="7.42578125" style="6" bestFit="1" customWidth="1"/>
    <col min="2510" max="2510" width="9.140625" style="6"/>
    <col min="2511" max="2511" width="10.28515625" style="6" customWidth="1"/>
    <col min="2512" max="2515" width="7.42578125" style="6" bestFit="1" customWidth="1"/>
    <col min="2516" max="2516" width="9.140625" style="6"/>
    <col min="2517" max="2517" width="9.7109375" style="6" customWidth="1"/>
    <col min="2518" max="2526" width="7.42578125" style="6" bestFit="1" customWidth="1"/>
    <col min="2527" max="2527" width="6.7109375" style="6" bestFit="1" customWidth="1"/>
    <col min="2528" max="2528" width="6.42578125" style="6" bestFit="1" customWidth="1"/>
    <col min="2529" max="2533" width="7.42578125" style="6" bestFit="1" customWidth="1"/>
    <col min="2534" max="2735" width="9.140625" style="6"/>
    <col min="2736" max="2736" width="25.7109375" style="6" customWidth="1"/>
    <col min="2737" max="2737" width="5.5703125" style="6" customWidth="1"/>
    <col min="2738" max="2738" width="5.28515625" style="6" customWidth="1"/>
    <col min="2739" max="2739" width="5.5703125" style="6" customWidth="1"/>
    <col min="2740" max="2740" width="5.28515625" style="6" customWidth="1"/>
    <col min="2741" max="2741" width="5.5703125" style="6" customWidth="1"/>
    <col min="2742" max="2742" width="5.28515625" style="6" customWidth="1"/>
    <col min="2743" max="2743" width="5.5703125" style="6" customWidth="1"/>
    <col min="2744" max="2744" width="5.28515625" style="6" customWidth="1"/>
    <col min="2745" max="2745" width="5.5703125" style="6" customWidth="1"/>
    <col min="2746" max="2746" width="5.28515625" style="6" customWidth="1"/>
    <col min="2747" max="2748" width="9.140625" style="6"/>
    <col min="2749" max="2749" width="5.5703125" style="6" customWidth="1"/>
    <col min="2750" max="2750" width="5.28515625" style="6" customWidth="1"/>
    <col min="2751" max="2751" width="5.5703125" style="6" customWidth="1"/>
    <col min="2752" max="2752" width="5.28515625" style="6" customWidth="1"/>
    <col min="2753" max="2753" width="5.5703125" style="6" customWidth="1"/>
    <col min="2754" max="2754" width="5.28515625" style="6" customWidth="1"/>
    <col min="2755" max="2755" width="5.5703125" style="6" customWidth="1"/>
    <col min="2756" max="2756" width="5.28515625" style="6" customWidth="1"/>
    <col min="2757" max="2757" width="5.5703125" style="6" customWidth="1"/>
    <col min="2758" max="2758" width="5.28515625" style="6" customWidth="1"/>
    <col min="2759" max="2759" width="9.140625" style="6"/>
    <col min="2760" max="2760" width="10.28515625" style="6" customWidth="1"/>
    <col min="2761" max="2761" width="9" style="6" customWidth="1"/>
    <col min="2762" max="2762" width="9.140625" style="6"/>
    <col min="2763" max="2763" width="10.28515625" style="6" customWidth="1"/>
    <col min="2764" max="2765" width="7.42578125" style="6" bestFit="1" customWidth="1"/>
    <col min="2766" max="2766" width="9.140625" style="6"/>
    <col min="2767" max="2767" width="10.28515625" style="6" customWidth="1"/>
    <col min="2768" max="2771" width="7.42578125" style="6" bestFit="1" customWidth="1"/>
    <col min="2772" max="2772" width="9.140625" style="6"/>
    <col min="2773" max="2773" width="9.7109375" style="6" customWidth="1"/>
    <col min="2774" max="2782" width="7.42578125" style="6" bestFit="1" customWidth="1"/>
    <col min="2783" max="2783" width="6.7109375" style="6" bestFit="1" customWidth="1"/>
    <col min="2784" max="2784" width="6.42578125" style="6" bestFit="1" customWidth="1"/>
    <col min="2785" max="2789" width="7.42578125" style="6" bestFit="1" customWidth="1"/>
    <col min="2790" max="2991" width="9.140625" style="6"/>
    <col min="2992" max="2992" width="25.7109375" style="6" customWidth="1"/>
    <col min="2993" max="2993" width="5.5703125" style="6" customWidth="1"/>
    <col min="2994" max="2994" width="5.28515625" style="6" customWidth="1"/>
    <col min="2995" max="2995" width="5.5703125" style="6" customWidth="1"/>
    <col min="2996" max="2996" width="5.28515625" style="6" customWidth="1"/>
    <col min="2997" max="2997" width="5.5703125" style="6" customWidth="1"/>
    <col min="2998" max="2998" width="5.28515625" style="6" customWidth="1"/>
    <col min="2999" max="2999" width="5.5703125" style="6" customWidth="1"/>
    <col min="3000" max="3000" width="5.28515625" style="6" customWidth="1"/>
    <col min="3001" max="3001" width="5.5703125" style="6" customWidth="1"/>
    <col min="3002" max="3002" width="5.28515625" style="6" customWidth="1"/>
    <col min="3003" max="3004" width="9.140625" style="6"/>
    <col min="3005" max="3005" width="5.5703125" style="6" customWidth="1"/>
    <col min="3006" max="3006" width="5.28515625" style="6" customWidth="1"/>
    <col min="3007" max="3007" width="5.5703125" style="6" customWidth="1"/>
    <col min="3008" max="3008" width="5.28515625" style="6" customWidth="1"/>
    <col min="3009" max="3009" width="5.5703125" style="6" customWidth="1"/>
    <col min="3010" max="3010" width="5.28515625" style="6" customWidth="1"/>
    <col min="3011" max="3011" width="5.5703125" style="6" customWidth="1"/>
    <col min="3012" max="3012" width="5.28515625" style="6" customWidth="1"/>
    <col min="3013" max="3013" width="5.5703125" style="6" customWidth="1"/>
    <col min="3014" max="3014" width="5.28515625" style="6" customWidth="1"/>
    <col min="3015" max="3015" width="9.140625" style="6"/>
    <col min="3016" max="3016" width="10.28515625" style="6" customWidth="1"/>
    <col min="3017" max="3017" width="9" style="6" customWidth="1"/>
    <col min="3018" max="3018" width="9.140625" style="6"/>
    <col min="3019" max="3019" width="10.28515625" style="6" customWidth="1"/>
    <col min="3020" max="3021" width="7.42578125" style="6" bestFit="1" customWidth="1"/>
    <col min="3022" max="3022" width="9.140625" style="6"/>
    <col min="3023" max="3023" width="10.28515625" style="6" customWidth="1"/>
    <col min="3024" max="3027" width="7.42578125" style="6" bestFit="1" customWidth="1"/>
    <col min="3028" max="3028" width="9.140625" style="6"/>
    <col min="3029" max="3029" width="9.7109375" style="6" customWidth="1"/>
    <col min="3030" max="3038" width="7.42578125" style="6" bestFit="1" customWidth="1"/>
    <col min="3039" max="3039" width="6.7109375" style="6" bestFit="1" customWidth="1"/>
    <col min="3040" max="3040" width="6.42578125" style="6" bestFit="1" customWidth="1"/>
    <col min="3041" max="3045" width="7.42578125" style="6" bestFit="1" customWidth="1"/>
    <col min="3046" max="3247" width="9.140625" style="6"/>
    <col min="3248" max="3248" width="25.7109375" style="6" customWidth="1"/>
    <col min="3249" max="3249" width="5.5703125" style="6" customWidth="1"/>
    <col min="3250" max="3250" width="5.28515625" style="6" customWidth="1"/>
    <col min="3251" max="3251" width="5.5703125" style="6" customWidth="1"/>
    <col min="3252" max="3252" width="5.28515625" style="6" customWidth="1"/>
    <col min="3253" max="3253" width="5.5703125" style="6" customWidth="1"/>
    <col min="3254" max="3254" width="5.28515625" style="6" customWidth="1"/>
    <col min="3255" max="3255" width="5.5703125" style="6" customWidth="1"/>
    <col min="3256" max="3256" width="5.28515625" style="6" customWidth="1"/>
    <col min="3257" max="3257" width="5.5703125" style="6" customWidth="1"/>
    <col min="3258" max="3258" width="5.28515625" style="6" customWidth="1"/>
    <col min="3259" max="3260" width="9.140625" style="6"/>
    <col min="3261" max="3261" width="5.5703125" style="6" customWidth="1"/>
    <col min="3262" max="3262" width="5.28515625" style="6" customWidth="1"/>
    <col min="3263" max="3263" width="5.5703125" style="6" customWidth="1"/>
    <col min="3264" max="3264" width="5.28515625" style="6" customWidth="1"/>
    <col min="3265" max="3265" width="5.5703125" style="6" customWidth="1"/>
    <col min="3266" max="3266" width="5.28515625" style="6" customWidth="1"/>
    <col min="3267" max="3267" width="5.5703125" style="6" customWidth="1"/>
    <col min="3268" max="3268" width="5.28515625" style="6" customWidth="1"/>
    <col min="3269" max="3269" width="5.5703125" style="6" customWidth="1"/>
    <col min="3270" max="3270" width="5.28515625" style="6" customWidth="1"/>
    <col min="3271" max="3271" width="9.140625" style="6"/>
    <col min="3272" max="3272" width="10.28515625" style="6" customWidth="1"/>
    <col min="3273" max="3273" width="9" style="6" customWidth="1"/>
    <col min="3274" max="3274" width="9.140625" style="6"/>
    <col min="3275" max="3275" width="10.28515625" style="6" customWidth="1"/>
    <col min="3276" max="3277" width="7.42578125" style="6" bestFit="1" customWidth="1"/>
    <col min="3278" max="3278" width="9.140625" style="6"/>
    <col min="3279" max="3279" width="10.28515625" style="6" customWidth="1"/>
    <col min="3280" max="3283" width="7.42578125" style="6" bestFit="1" customWidth="1"/>
    <col min="3284" max="3284" width="9.140625" style="6"/>
    <col min="3285" max="3285" width="9.7109375" style="6" customWidth="1"/>
    <col min="3286" max="3294" width="7.42578125" style="6" bestFit="1" customWidth="1"/>
    <col min="3295" max="3295" width="6.7109375" style="6" bestFit="1" customWidth="1"/>
    <col min="3296" max="3296" width="6.42578125" style="6" bestFit="1" customWidth="1"/>
    <col min="3297" max="3301" width="7.42578125" style="6" bestFit="1" customWidth="1"/>
    <col min="3302" max="3503" width="9.140625" style="6"/>
    <col min="3504" max="3504" width="25.7109375" style="6" customWidth="1"/>
    <col min="3505" max="3505" width="5.5703125" style="6" customWidth="1"/>
    <col min="3506" max="3506" width="5.28515625" style="6" customWidth="1"/>
    <col min="3507" max="3507" width="5.5703125" style="6" customWidth="1"/>
    <col min="3508" max="3508" width="5.28515625" style="6" customWidth="1"/>
    <col min="3509" max="3509" width="5.5703125" style="6" customWidth="1"/>
    <col min="3510" max="3510" width="5.28515625" style="6" customWidth="1"/>
    <col min="3511" max="3511" width="5.5703125" style="6" customWidth="1"/>
    <col min="3512" max="3512" width="5.28515625" style="6" customWidth="1"/>
    <col min="3513" max="3513" width="5.5703125" style="6" customWidth="1"/>
    <col min="3514" max="3514" width="5.28515625" style="6" customWidth="1"/>
    <col min="3515" max="3516" width="9.140625" style="6"/>
    <col min="3517" max="3517" width="5.5703125" style="6" customWidth="1"/>
    <col min="3518" max="3518" width="5.28515625" style="6" customWidth="1"/>
    <col min="3519" max="3519" width="5.5703125" style="6" customWidth="1"/>
    <col min="3520" max="3520" width="5.28515625" style="6" customWidth="1"/>
    <col min="3521" max="3521" width="5.5703125" style="6" customWidth="1"/>
    <col min="3522" max="3522" width="5.28515625" style="6" customWidth="1"/>
    <col min="3523" max="3523" width="5.5703125" style="6" customWidth="1"/>
    <col min="3524" max="3524" width="5.28515625" style="6" customWidth="1"/>
    <col min="3525" max="3525" width="5.5703125" style="6" customWidth="1"/>
    <col min="3526" max="3526" width="5.28515625" style="6" customWidth="1"/>
    <col min="3527" max="3527" width="9.140625" style="6"/>
    <col min="3528" max="3528" width="10.28515625" style="6" customWidth="1"/>
    <col min="3529" max="3529" width="9" style="6" customWidth="1"/>
    <col min="3530" max="3530" width="9.140625" style="6"/>
    <col min="3531" max="3531" width="10.28515625" style="6" customWidth="1"/>
    <col min="3532" max="3533" width="7.42578125" style="6" bestFit="1" customWidth="1"/>
    <col min="3534" max="3534" width="9.140625" style="6"/>
    <col min="3535" max="3535" width="10.28515625" style="6" customWidth="1"/>
    <col min="3536" max="3539" width="7.42578125" style="6" bestFit="1" customWidth="1"/>
    <col min="3540" max="3540" width="9.140625" style="6"/>
    <col min="3541" max="3541" width="9.7109375" style="6" customWidth="1"/>
    <col min="3542" max="3550" width="7.42578125" style="6" bestFit="1" customWidth="1"/>
    <col min="3551" max="3551" width="6.7109375" style="6" bestFit="1" customWidth="1"/>
    <col min="3552" max="3552" width="6.42578125" style="6" bestFit="1" customWidth="1"/>
    <col min="3553" max="3557" width="7.42578125" style="6" bestFit="1" customWidth="1"/>
    <col min="3558" max="3759" width="9.140625" style="6"/>
    <col min="3760" max="3760" width="25.7109375" style="6" customWidth="1"/>
    <col min="3761" max="3761" width="5.5703125" style="6" customWidth="1"/>
    <col min="3762" max="3762" width="5.28515625" style="6" customWidth="1"/>
    <col min="3763" max="3763" width="5.5703125" style="6" customWidth="1"/>
    <col min="3764" max="3764" width="5.28515625" style="6" customWidth="1"/>
    <col min="3765" max="3765" width="5.5703125" style="6" customWidth="1"/>
    <col min="3766" max="3766" width="5.28515625" style="6" customWidth="1"/>
    <col min="3767" max="3767" width="5.5703125" style="6" customWidth="1"/>
    <col min="3768" max="3768" width="5.28515625" style="6" customWidth="1"/>
    <col min="3769" max="3769" width="5.5703125" style="6" customWidth="1"/>
    <col min="3770" max="3770" width="5.28515625" style="6" customWidth="1"/>
    <col min="3771" max="3772" width="9.140625" style="6"/>
    <col min="3773" max="3773" width="5.5703125" style="6" customWidth="1"/>
    <col min="3774" max="3774" width="5.28515625" style="6" customWidth="1"/>
    <col min="3775" max="3775" width="5.5703125" style="6" customWidth="1"/>
    <col min="3776" max="3776" width="5.28515625" style="6" customWidth="1"/>
    <col min="3777" max="3777" width="5.5703125" style="6" customWidth="1"/>
    <col min="3778" max="3778" width="5.28515625" style="6" customWidth="1"/>
    <col min="3779" max="3779" width="5.5703125" style="6" customWidth="1"/>
    <col min="3780" max="3780" width="5.28515625" style="6" customWidth="1"/>
    <col min="3781" max="3781" width="5.5703125" style="6" customWidth="1"/>
    <col min="3782" max="3782" width="5.28515625" style="6" customWidth="1"/>
    <col min="3783" max="3783" width="9.140625" style="6"/>
    <col min="3784" max="3784" width="10.28515625" style="6" customWidth="1"/>
    <col min="3785" max="3785" width="9" style="6" customWidth="1"/>
    <col min="3786" max="3786" width="9.140625" style="6"/>
    <col min="3787" max="3787" width="10.28515625" style="6" customWidth="1"/>
    <col min="3788" max="3789" width="7.42578125" style="6" bestFit="1" customWidth="1"/>
    <col min="3790" max="3790" width="9.140625" style="6"/>
    <col min="3791" max="3791" width="10.28515625" style="6" customWidth="1"/>
    <col min="3792" max="3795" width="7.42578125" style="6" bestFit="1" customWidth="1"/>
    <col min="3796" max="3796" width="9.140625" style="6"/>
    <col min="3797" max="3797" width="9.7109375" style="6" customWidth="1"/>
    <col min="3798" max="3806" width="7.42578125" style="6" bestFit="1" customWidth="1"/>
    <col min="3807" max="3807" width="6.7109375" style="6" bestFit="1" customWidth="1"/>
    <col min="3808" max="3808" width="6.42578125" style="6" bestFit="1" customWidth="1"/>
    <col min="3809" max="3813" width="7.42578125" style="6" bestFit="1" customWidth="1"/>
    <col min="3814" max="4015" width="9.140625" style="6"/>
    <col min="4016" max="4016" width="25.7109375" style="6" customWidth="1"/>
    <col min="4017" max="4017" width="5.5703125" style="6" customWidth="1"/>
    <col min="4018" max="4018" width="5.28515625" style="6" customWidth="1"/>
    <col min="4019" max="4019" width="5.5703125" style="6" customWidth="1"/>
    <col min="4020" max="4020" width="5.28515625" style="6" customWidth="1"/>
    <col min="4021" max="4021" width="5.5703125" style="6" customWidth="1"/>
    <col min="4022" max="4022" width="5.28515625" style="6" customWidth="1"/>
    <col min="4023" max="4023" width="5.5703125" style="6" customWidth="1"/>
    <col min="4024" max="4024" width="5.28515625" style="6" customWidth="1"/>
    <col min="4025" max="4025" width="5.5703125" style="6" customWidth="1"/>
    <col min="4026" max="4026" width="5.28515625" style="6" customWidth="1"/>
    <col min="4027" max="4028" width="9.140625" style="6"/>
    <col min="4029" max="4029" width="5.5703125" style="6" customWidth="1"/>
    <col min="4030" max="4030" width="5.28515625" style="6" customWidth="1"/>
    <col min="4031" max="4031" width="5.5703125" style="6" customWidth="1"/>
    <col min="4032" max="4032" width="5.28515625" style="6" customWidth="1"/>
    <col min="4033" max="4033" width="5.5703125" style="6" customWidth="1"/>
    <col min="4034" max="4034" width="5.28515625" style="6" customWidth="1"/>
    <col min="4035" max="4035" width="5.5703125" style="6" customWidth="1"/>
    <col min="4036" max="4036" width="5.28515625" style="6" customWidth="1"/>
    <col min="4037" max="4037" width="5.5703125" style="6" customWidth="1"/>
    <col min="4038" max="4038" width="5.28515625" style="6" customWidth="1"/>
    <col min="4039" max="4039" width="9.140625" style="6"/>
    <col min="4040" max="4040" width="10.28515625" style="6" customWidth="1"/>
    <col min="4041" max="4041" width="9" style="6" customWidth="1"/>
    <col min="4042" max="4042" width="9.140625" style="6"/>
    <col min="4043" max="4043" width="10.28515625" style="6" customWidth="1"/>
    <col min="4044" max="4045" width="7.42578125" style="6" bestFit="1" customWidth="1"/>
    <col min="4046" max="4046" width="9.140625" style="6"/>
    <col min="4047" max="4047" width="10.28515625" style="6" customWidth="1"/>
    <col min="4048" max="4051" width="7.42578125" style="6" bestFit="1" customWidth="1"/>
    <col min="4052" max="4052" width="9.140625" style="6"/>
    <col min="4053" max="4053" width="9.7109375" style="6" customWidth="1"/>
    <col min="4054" max="4062" width="7.42578125" style="6" bestFit="1" customWidth="1"/>
    <col min="4063" max="4063" width="6.7109375" style="6" bestFit="1" customWidth="1"/>
    <col min="4064" max="4064" width="6.42578125" style="6" bestFit="1" customWidth="1"/>
    <col min="4065" max="4069" width="7.42578125" style="6" bestFit="1" customWidth="1"/>
    <col min="4070" max="4271" width="9.140625" style="6"/>
    <col min="4272" max="4272" width="25.7109375" style="6" customWidth="1"/>
    <col min="4273" max="4273" width="5.5703125" style="6" customWidth="1"/>
    <col min="4274" max="4274" width="5.28515625" style="6" customWidth="1"/>
    <col min="4275" max="4275" width="5.5703125" style="6" customWidth="1"/>
    <col min="4276" max="4276" width="5.28515625" style="6" customWidth="1"/>
    <col min="4277" max="4277" width="5.5703125" style="6" customWidth="1"/>
    <col min="4278" max="4278" width="5.28515625" style="6" customWidth="1"/>
    <col min="4279" max="4279" width="5.5703125" style="6" customWidth="1"/>
    <col min="4280" max="4280" width="5.28515625" style="6" customWidth="1"/>
    <col min="4281" max="4281" width="5.5703125" style="6" customWidth="1"/>
    <col min="4282" max="4282" width="5.28515625" style="6" customWidth="1"/>
    <col min="4283" max="4284" width="9.140625" style="6"/>
    <col min="4285" max="4285" width="5.5703125" style="6" customWidth="1"/>
    <col min="4286" max="4286" width="5.28515625" style="6" customWidth="1"/>
    <col min="4287" max="4287" width="5.5703125" style="6" customWidth="1"/>
    <col min="4288" max="4288" width="5.28515625" style="6" customWidth="1"/>
    <col min="4289" max="4289" width="5.5703125" style="6" customWidth="1"/>
    <col min="4290" max="4290" width="5.28515625" style="6" customWidth="1"/>
    <col min="4291" max="4291" width="5.5703125" style="6" customWidth="1"/>
    <col min="4292" max="4292" width="5.28515625" style="6" customWidth="1"/>
    <col min="4293" max="4293" width="5.5703125" style="6" customWidth="1"/>
    <col min="4294" max="4294" width="5.28515625" style="6" customWidth="1"/>
    <col min="4295" max="4295" width="9.140625" style="6"/>
    <col min="4296" max="4296" width="10.28515625" style="6" customWidth="1"/>
    <col min="4297" max="4297" width="9" style="6" customWidth="1"/>
    <col min="4298" max="4298" width="9.140625" style="6"/>
    <col min="4299" max="4299" width="10.28515625" style="6" customWidth="1"/>
    <col min="4300" max="4301" width="7.42578125" style="6" bestFit="1" customWidth="1"/>
    <col min="4302" max="4302" width="9.140625" style="6"/>
    <col min="4303" max="4303" width="10.28515625" style="6" customWidth="1"/>
    <col min="4304" max="4307" width="7.42578125" style="6" bestFit="1" customWidth="1"/>
    <col min="4308" max="4308" width="9.140625" style="6"/>
    <col min="4309" max="4309" width="9.7109375" style="6" customWidth="1"/>
    <col min="4310" max="4318" width="7.42578125" style="6" bestFit="1" customWidth="1"/>
    <col min="4319" max="4319" width="6.7109375" style="6" bestFit="1" customWidth="1"/>
    <col min="4320" max="4320" width="6.42578125" style="6" bestFit="1" customWidth="1"/>
    <col min="4321" max="4325" width="7.42578125" style="6" bestFit="1" customWidth="1"/>
    <col min="4326" max="4527" width="9.140625" style="6"/>
    <col min="4528" max="4528" width="25.7109375" style="6" customWidth="1"/>
    <col min="4529" max="4529" width="5.5703125" style="6" customWidth="1"/>
    <col min="4530" max="4530" width="5.28515625" style="6" customWidth="1"/>
    <col min="4531" max="4531" width="5.5703125" style="6" customWidth="1"/>
    <col min="4532" max="4532" width="5.28515625" style="6" customWidth="1"/>
    <col min="4533" max="4533" width="5.5703125" style="6" customWidth="1"/>
    <col min="4534" max="4534" width="5.28515625" style="6" customWidth="1"/>
    <col min="4535" max="4535" width="5.5703125" style="6" customWidth="1"/>
    <col min="4536" max="4536" width="5.28515625" style="6" customWidth="1"/>
    <col min="4537" max="4537" width="5.5703125" style="6" customWidth="1"/>
    <col min="4538" max="4538" width="5.28515625" style="6" customWidth="1"/>
    <col min="4539" max="4540" width="9.140625" style="6"/>
    <col min="4541" max="4541" width="5.5703125" style="6" customWidth="1"/>
    <col min="4542" max="4542" width="5.28515625" style="6" customWidth="1"/>
    <col min="4543" max="4543" width="5.5703125" style="6" customWidth="1"/>
    <col min="4544" max="4544" width="5.28515625" style="6" customWidth="1"/>
    <col min="4545" max="4545" width="5.5703125" style="6" customWidth="1"/>
    <col min="4546" max="4546" width="5.28515625" style="6" customWidth="1"/>
    <col min="4547" max="4547" width="5.5703125" style="6" customWidth="1"/>
    <col min="4548" max="4548" width="5.28515625" style="6" customWidth="1"/>
    <col min="4549" max="4549" width="5.5703125" style="6" customWidth="1"/>
    <col min="4550" max="4550" width="5.28515625" style="6" customWidth="1"/>
    <col min="4551" max="4551" width="9.140625" style="6"/>
    <col min="4552" max="4552" width="10.28515625" style="6" customWidth="1"/>
    <col min="4553" max="4553" width="9" style="6" customWidth="1"/>
    <col min="4554" max="4554" width="9.140625" style="6"/>
    <col min="4555" max="4555" width="10.28515625" style="6" customWidth="1"/>
    <col min="4556" max="4557" width="7.42578125" style="6" bestFit="1" customWidth="1"/>
    <col min="4558" max="4558" width="9.140625" style="6"/>
    <col min="4559" max="4559" width="10.28515625" style="6" customWidth="1"/>
    <col min="4560" max="4563" width="7.42578125" style="6" bestFit="1" customWidth="1"/>
    <col min="4564" max="4564" width="9.140625" style="6"/>
    <col min="4565" max="4565" width="9.7109375" style="6" customWidth="1"/>
    <col min="4566" max="4574" width="7.42578125" style="6" bestFit="1" customWidth="1"/>
    <col min="4575" max="4575" width="6.7109375" style="6" bestFit="1" customWidth="1"/>
    <col min="4576" max="4576" width="6.42578125" style="6" bestFit="1" customWidth="1"/>
    <col min="4577" max="4581" width="7.42578125" style="6" bestFit="1" customWidth="1"/>
    <col min="4582" max="4783" width="9.140625" style="6"/>
    <col min="4784" max="4784" width="25.7109375" style="6" customWidth="1"/>
    <col min="4785" max="4785" width="5.5703125" style="6" customWidth="1"/>
    <col min="4786" max="4786" width="5.28515625" style="6" customWidth="1"/>
    <col min="4787" max="4787" width="5.5703125" style="6" customWidth="1"/>
    <col min="4788" max="4788" width="5.28515625" style="6" customWidth="1"/>
    <col min="4789" max="4789" width="5.5703125" style="6" customWidth="1"/>
    <col min="4790" max="4790" width="5.28515625" style="6" customWidth="1"/>
    <col min="4791" max="4791" width="5.5703125" style="6" customWidth="1"/>
    <col min="4792" max="4792" width="5.28515625" style="6" customWidth="1"/>
    <col min="4793" max="4793" width="5.5703125" style="6" customWidth="1"/>
    <col min="4794" max="4794" width="5.28515625" style="6" customWidth="1"/>
    <col min="4795" max="4796" width="9.140625" style="6"/>
    <col min="4797" max="4797" width="5.5703125" style="6" customWidth="1"/>
    <col min="4798" max="4798" width="5.28515625" style="6" customWidth="1"/>
    <col min="4799" max="4799" width="5.5703125" style="6" customWidth="1"/>
    <col min="4800" max="4800" width="5.28515625" style="6" customWidth="1"/>
    <col min="4801" max="4801" width="5.5703125" style="6" customWidth="1"/>
    <col min="4802" max="4802" width="5.28515625" style="6" customWidth="1"/>
    <col min="4803" max="4803" width="5.5703125" style="6" customWidth="1"/>
    <col min="4804" max="4804" width="5.28515625" style="6" customWidth="1"/>
    <col min="4805" max="4805" width="5.5703125" style="6" customWidth="1"/>
    <col min="4806" max="4806" width="5.28515625" style="6" customWidth="1"/>
    <col min="4807" max="4807" width="9.140625" style="6"/>
    <col min="4808" max="4808" width="10.28515625" style="6" customWidth="1"/>
    <col min="4809" max="4809" width="9" style="6" customWidth="1"/>
    <col min="4810" max="4810" width="9.140625" style="6"/>
    <col min="4811" max="4811" width="10.28515625" style="6" customWidth="1"/>
    <col min="4812" max="4813" width="7.42578125" style="6" bestFit="1" customWidth="1"/>
    <col min="4814" max="4814" width="9.140625" style="6"/>
    <col min="4815" max="4815" width="10.28515625" style="6" customWidth="1"/>
    <col min="4816" max="4819" width="7.42578125" style="6" bestFit="1" customWidth="1"/>
    <col min="4820" max="4820" width="9.140625" style="6"/>
    <col min="4821" max="4821" width="9.7109375" style="6" customWidth="1"/>
    <col min="4822" max="4830" width="7.42578125" style="6" bestFit="1" customWidth="1"/>
    <col min="4831" max="4831" width="6.7109375" style="6" bestFit="1" customWidth="1"/>
    <col min="4832" max="4832" width="6.42578125" style="6" bestFit="1" customWidth="1"/>
    <col min="4833" max="4837" width="7.42578125" style="6" bestFit="1" customWidth="1"/>
    <col min="4838" max="5039" width="9.140625" style="6"/>
    <col min="5040" max="5040" width="25.7109375" style="6" customWidth="1"/>
    <col min="5041" max="5041" width="5.5703125" style="6" customWidth="1"/>
    <col min="5042" max="5042" width="5.28515625" style="6" customWidth="1"/>
    <col min="5043" max="5043" width="5.5703125" style="6" customWidth="1"/>
    <col min="5044" max="5044" width="5.28515625" style="6" customWidth="1"/>
    <col min="5045" max="5045" width="5.5703125" style="6" customWidth="1"/>
    <col min="5046" max="5046" width="5.28515625" style="6" customWidth="1"/>
    <col min="5047" max="5047" width="5.5703125" style="6" customWidth="1"/>
    <col min="5048" max="5048" width="5.28515625" style="6" customWidth="1"/>
    <col min="5049" max="5049" width="5.5703125" style="6" customWidth="1"/>
    <col min="5050" max="5050" width="5.28515625" style="6" customWidth="1"/>
    <col min="5051" max="5052" width="9.140625" style="6"/>
    <col min="5053" max="5053" width="5.5703125" style="6" customWidth="1"/>
    <col min="5054" max="5054" width="5.28515625" style="6" customWidth="1"/>
    <col min="5055" max="5055" width="5.5703125" style="6" customWidth="1"/>
    <col min="5056" max="5056" width="5.28515625" style="6" customWidth="1"/>
    <col min="5057" max="5057" width="5.5703125" style="6" customWidth="1"/>
    <col min="5058" max="5058" width="5.28515625" style="6" customWidth="1"/>
    <col min="5059" max="5059" width="5.5703125" style="6" customWidth="1"/>
    <col min="5060" max="5060" width="5.28515625" style="6" customWidth="1"/>
    <col min="5061" max="5061" width="5.5703125" style="6" customWidth="1"/>
    <col min="5062" max="5062" width="5.28515625" style="6" customWidth="1"/>
    <col min="5063" max="5063" width="9.140625" style="6"/>
    <col min="5064" max="5064" width="10.28515625" style="6" customWidth="1"/>
    <col min="5065" max="5065" width="9" style="6" customWidth="1"/>
    <col min="5066" max="5066" width="9.140625" style="6"/>
    <col min="5067" max="5067" width="10.28515625" style="6" customWidth="1"/>
    <col min="5068" max="5069" width="7.42578125" style="6" bestFit="1" customWidth="1"/>
    <col min="5070" max="5070" width="9.140625" style="6"/>
    <col min="5071" max="5071" width="10.28515625" style="6" customWidth="1"/>
    <col min="5072" max="5075" width="7.42578125" style="6" bestFit="1" customWidth="1"/>
    <col min="5076" max="5076" width="9.140625" style="6"/>
    <col min="5077" max="5077" width="9.7109375" style="6" customWidth="1"/>
    <col min="5078" max="5086" width="7.42578125" style="6" bestFit="1" customWidth="1"/>
    <col min="5087" max="5087" width="6.7109375" style="6" bestFit="1" customWidth="1"/>
    <col min="5088" max="5088" width="6.42578125" style="6" bestFit="1" customWidth="1"/>
    <col min="5089" max="5093" width="7.42578125" style="6" bestFit="1" customWidth="1"/>
    <col min="5094" max="5295" width="9.140625" style="6"/>
    <col min="5296" max="5296" width="25.7109375" style="6" customWidth="1"/>
    <col min="5297" max="5297" width="5.5703125" style="6" customWidth="1"/>
    <col min="5298" max="5298" width="5.28515625" style="6" customWidth="1"/>
    <col min="5299" max="5299" width="5.5703125" style="6" customWidth="1"/>
    <col min="5300" max="5300" width="5.28515625" style="6" customWidth="1"/>
    <col min="5301" max="5301" width="5.5703125" style="6" customWidth="1"/>
    <col min="5302" max="5302" width="5.28515625" style="6" customWidth="1"/>
    <col min="5303" max="5303" width="5.5703125" style="6" customWidth="1"/>
    <col min="5304" max="5304" width="5.28515625" style="6" customWidth="1"/>
    <col min="5305" max="5305" width="5.5703125" style="6" customWidth="1"/>
    <col min="5306" max="5306" width="5.28515625" style="6" customWidth="1"/>
    <col min="5307" max="5308" width="9.140625" style="6"/>
    <col min="5309" max="5309" width="5.5703125" style="6" customWidth="1"/>
    <col min="5310" max="5310" width="5.28515625" style="6" customWidth="1"/>
    <col min="5311" max="5311" width="5.5703125" style="6" customWidth="1"/>
    <col min="5312" max="5312" width="5.28515625" style="6" customWidth="1"/>
    <col min="5313" max="5313" width="5.5703125" style="6" customWidth="1"/>
    <col min="5314" max="5314" width="5.28515625" style="6" customWidth="1"/>
    <col min="5315" max="5315" width="5.5703125" style="6" customWidth="1"/>
    <col min="5316" max="5316" width="5.28515625" style="6" customWidth="1"/>
    <col min="5317" max="5317" width="5.5703125" style="6" customWidth="1"/>
    <col min="5318" max="5318" width="5.28515625" style="6" customWidth="1"/>
    <col min="5319" max="5319" width="9.140625" style="6"/>
    <col min="5320" max="5320" width="10.28515625" style="6" customWidth="1"/>
    <col min="5321" max="5321" width="9" style="6" customWidth="1"/>
    <col min="5322" max="5322" width="9.140625" style="6"/>
    <col min="5323" max="5323" width="10.28515625" style="6" customWidth="1"/>
    <col min="5324" max="5325" width="7.42578125" style="6" bestFit="1" customWidth="1"/>
    <col min="5326" max="5326" width="9.140625" style="6"/>
    <col min="5327" max="5327" width="10.28515625" style="6" customWidth="1"/>
    <col min="5328" max="5331" width="7.42578125" style="6" bestFit="1" customWidth="1"/>
    <col min="5332" max="5332" width="9.140625" style="6"/>
    <col min="5333" max="5333" width="9.7109375" style="6" customWidth="1"/>
    <col min="5334" max="5342" width="7.42578125" style="6" bestFit="1" customWidth="1"/>
    <col min="5343" max="5343" width="6.7109375" style="6" bestFit="1" customWidth="1"/>
    <col min="5344" max="5344" width="6.42578125" style="6" bestFit="1" customWidth="1"/>
    <col min="5345" max="5349" width="7.42578125" style="6" bestFit="1" customWidth="1"/>
    <col min="5350" max="5551" width="9.140625" style="6"/>
    <col min="5552" max="5552" width="25.7109375" style="6" customWidth="1"/>
    <col min="5553" max="5553" width="5.5703125" style="6" customWidth="1"/>
    <col min="5554" max="5554" width="5.28515625" style="6" customWidth="1"/>
    <col min="5555" max="5555" width="5.5703125" style="6" customWidth="1"/>
    <col min="5556" max="5556" width="5.28515625" style="6" customWidth="1"/>
    <col min="5557" max="5557" width="5.5703125" style="6" customWidth="1"/>
    <col min="5558" max="5558" width="5.28515625" style="6" customWidth="1"/>
    <col min="5559" max="5559" width="5.5703125" style="6" customWidth="1"/>
    <col min="5560" max="5560" width="5.28515625" style="6" customWidth="1"/>
    <col min="5561" max="5561" width="5.5703125" style="6" customWidth="1"/>
    <col min="5562" max="5562" width="5.28515625" style="6" customWidth="1"/>
    <col min="5563" max="5564" width="9.140625" style="6"/>
    <col min="5565" max="5565" width="5.5703125" style="6" customWidth="1"/>
    <col min="5566" max="5566" width="5.28515625" style="6" customWidth="1"/>
    <col min="5567" max="5567" width="5.5703125" style="6" customWidth="1"/>
    <col min="5568" max="5568" width="5.28515625" style="6" customWidth="1"/>
    <col min="5569" max="5569" width="5.5703125" style="6" customWidth="1"/>
    <col min="5570" max="5570" width="5.28515625" style="6" customWidth="1"/>
    <col min="5571" max="5571" width="5.5703125" style="6" customWidth="1"/>
    <col min="5572" max="5572" width="5.28515625" style="6" customWidth="1"/>
    <col min="5573" max="5573" width="5.5703125" style="6" customWidth="1"/>
    <col min="5574" max="5574" width="5.28515625" style="6" customWidth="1"/>
    <col min="5575" max="5575" width="9.140625" style="6"/>
    <col min="5576" max="5576" width="10.28515625" style="6" customWidth="1"/>
    <col min="5577" max="5577" width="9" style="6" customWidth="1"/>
    <col min="5578" max="5578" width="9.140625" style="6"/>
    <col min="5579" max="5579" width="10.28515625" style="6" customWidth="1"/>
    <col min="5580" max="5581" width="7.42578125" style="6" bestFit="1" customWidth="1"/>
    <col min="5582" max="5582" width="9.140625" style="6"/>
    <col min="5583" max="5583" width="10.28515625" style="6" customWidth="1"/>
    <col min="5584" max="5587" width="7.42578125" style="6" bestFit="1" customWidth="1"/>
    <col min="5588" max="5588" width="9.140625" style="6"/>
    <col min="5589" max="5589" width="9.7109375" style="6" customWidth="1"/>
    <col min="5590" max="5598" width="7.42578125" style="6" bestFit="1" customWidth="1"/>
    <col min="5599" max="5599" width="6.7109375" style="6" bestFit="1" customWidth="1"/>
    <col min="5600" max="5600" width="6.42578125" style="6" bestFit="1" customWidth="1"/>
    <col min="5601" max="5605" width="7.42578125" style="6" bestFit="1" customWidth="1"/>
    <col min="5606" max="5807" width="9.140625" style="6"/>
    <col min="5808" max="5808" width="25.7109375" style="6" customWidth="1"/>
    <col min="5809" max="5809" width="5.5703125" style="6" customWidth="1"/>
    <col min="5810" max="5810" width="5.28515625" style="6" customWidth="1"/>
    <col min="5811" max="5811" width="5.5703125" style="6" customWidth="1"/>
    <col min="5812" max="5812" width="5.28515625" style="6" customWidth="1"/>
    <col min="5813" max="5813" width="5.5703125" style="6" customWidth="1"/>
    <col min="5814" max="5814" width="5.28515625" style="6" customWidth="1"/>
    <col min="5815" max="5815" width="5.5703125" style="6" customWidth="1"/>
    <col min="5816" max="5816" width="5.28515625" style="6" customWidth="1"/>
    <col min="5817" max="5817" width="5.5703125" style="6" customWidth="1"/>
    <col min="5818" max="5818" width="5.28515625" style="6" customWidth="1"/>
    <col min="5819" max="5820" width="9.140625" style="6"/>
    <col min="5821" max="5821" width="5.5703125" style="6" customWidth="1"/>
    <col min="5822" max="5822" width="5.28515625" style="6" customWidth="1"/>
    <col min="5823" max="5823" width="5.5703125" style="6" customWidth="1"/>
    <col min="5824" max="5824" width="5.28515625" style="6" customWidth="1"/>
    <col min="5825" max="5825" width="5.5703125" style="6" customWidth="1"/>
    <col min="5826" max="5826" width="5.28515625" style="6" customWidth="1"/>
    <col min="5827" max="5827" width="5.5703125" style="6" customWidth="1"/>
    <col min="5828" max="5828" width="5.28515625" style="6" customWidth="1"/>
    <col min="5829" max="5829" width="5.5703125" style="6" customWidth="1"/>
    <col min="5830" max="5830" width="5.28515625" style="6" customWidth="1"/>
    <col min="5831" max="5831" width="9.140625" style="6"/>
    <col min="5832" max="5832" width="10.28515625" style="6" customWidth="1"/>
    <col min="5833" max="5833" width="9" style="6" customWidth="1"/>
    <col min="5834" max="5834" width="9.140625" style="6"/>
    <col min="5835" max="5835" width="10.28515625" style="6" customWidth="1"/>
    <col min="5836" max="5837" width="7.42578125" style="6" bestFit="1" customWidth="1"/>
    <col min="5838" max="5838" width="9.140625" style="6"/>
    <col min="5839" max="5839" width="10.28515625" style="6" customWidth="1"/>
    <col min="5840" max="5843" width="7.42578125" style="6" bestFit="1" customWidth="1"/>
    <col min="5844" max="5844" width="9.140625" style="6"/>
    <col min="5845" max="5845" width="9.7109375" style="6" customWidth="1"/>
    <col min="5846" max="5854" width="7.42578125" style="6" bestFit="1" customWidth="1"/>
    <col min="5855" max="5855" width="6.7109375" style="6" bestFit="1" customWidth="1"/>
    <col min="5856" max="5856" width="6.42578125" style="6" bestFit="1" customWidth="1"/>
    <col min="5857" max="5861" width="7.42578125" style="6" bestFit="1" customWidth="1"/>
    <col min="5862" max="6063" width="9.140625" style="6"/>
    <col min="6064" max="6064" width="25.7109375" style="6" customWidth="1"/>
    <col min="6065" max="6065" width="5.5703125" style="6" customWidth="1"/>
    <col min="6066" max="6066" width="5.28515625" style="6" customWidth="1"/>
    <col min="6067" max="6067" width="5.5703125" style="6" customWidth="1"/>
    <col min="6068" max="6068" width="5.28515625" style="6" customWidth="1"/>
    <col min="6069" max="6069" width="5.5703125" style="6" customWidth="1"/>
    <col min="6070" max="6070" width="5.28515625" style="6" customWidth="1"/>
    <col min="6071" max="6071" width="5.5703125" style="6" customWidth="1"/>
    <col min="6072" max="6072" width="5.28515625" style="6" customWidth="1"/>
    <col min="6073" max="6073" width="5.5703125" style="6" customWidth="1"/>
    <col min="6074" max="6074" width="5.28515625" style="6" customWidth="1"/>
    <col min="6075" max="6076" width="9.140625" style="6"/>
    <col min="6077" max="6077" width="5.5703125" style="6" customWidth="1"/>
    <col min="6078" max="6078" width="5.28515625" style="6" customWidth="1"/>
    <col min="6079" max="6079" width="5.5703125" style="6" customWidth="1"/>
    <col min="6080" max="6080" width="5.28515625" style="6" customWidth="1"/>
    <col min="6081" max="6081" width="5.5703125" style="6" customWidth="1"/>
    <col min="6082" max="6082" width="5.28515625" style="6" customWidth="1"/>
    <col min="6083" max="6083" width="5.5703125" style="6" customWidth="1"/>
    <col min="6084" max="6084" width="5.28515625" style="6" customWidth="1"/>
    <col min="6085" max="6085" width="5.5703125" style="6" customWidth="1"/>
    <col min="6086" max="6086" width="5.28515625" style="6" customWidth="1"/>
    <col min="6087" max="6087" width="9.140625" style="6"/>
    <col min="6088" max="6088" width="10.28515625" style="6" customWidth="1"/>
    <col min="6089" max="6089" width="9" style="6" customWidth="1"/>
    <col min="6090" max="6090" width="9.140625" style="6"/>
    <col min="6091" max="6091" width="10.28515625" style="6" customWidth="1"/>
    <col min="6092" max="6093" width="7.42578125" style="6" bestFit="1" customWidth="1"/>
    <col min="6094" max="6094" width="9.140625" style="6"/>
    <col min="6095" max="6095" width="10.28515625" style="6" customWidth="1"/>
    <col min="6096" max="6099" width="7.42578125" style="6" bestFit="1" customWidth="1"/>
    <col min="6100" max="6100" width="9.140625" style="6"/>
    <col min="6101" max="6101" width="9.7109375" style="6" customWidth="1"/>
    <col min="6102" max="6110" width="7.42578125" style="6" bestFit="1" customWidth="1"/>
    <col min="6111" max="6111" width="6.7109375" style="6" bestFit="1" customWidth="1"/>
    <col min="6112" max="6112" width="6.42578125" style="6" bestFit="1" customWidth="1"/>
    <col min="6113" max="6117" width="7.42578125" style="6" bestFit="1" customWidth="1"/>
    <col min="6118" max="6319" width="9.140625" style="6"/>
    <col min="6320" max="6320" width="25.7109375" style="6" customWidth="1"/>
    <col min="6321" max="6321" width="5.5703125" style="6" customWidth="1"/>
    <col min="6322" max="6322" width="5.28515625" style="6" customWidth="1"/>
    <col min="6323" max="6323" width="5.5703125" style="6" customWidth="1"/>
    <col min="6324" max="6324" width="5.28515625" style="6" customWidth="1"/>
    <col min="6325" max="6325" width="5.5703125" style="6" customWidth="1"/>
    <col min="6326" max="6326" width="5.28515625" style="6" customWidth="1"/>
    <col min="6327" max="6327" width="5.5703125" style="6" customWidth="1"/>
    <col min="6328" max="6328" width="5.28515625" style="6" customWidth="1"/>
    <col min="6329" max="6329" width="5.5703125" style="6" customWidth="1"/>
    <col min="6330" max="6330" width="5.28515625" style="6" customWidth="1"/>
    <col min="6331" max="6332" width="9.140625" style="6"/>
    <col min="6333" max="6333" width="5.5703125" style="6" customWidth="1"/>
    <col min="6334" max="6334" width="5.28515625" style="6" customWidth="1"/>
    <col min="6335" max="6335" width="5.5703125" style="6" customWidth="1"/>
    <col min="6336" max="6336" width="5.28515625" style="6" customWidth="1"/>
    <col min="6337" max="6337" width="5.5703125" style="6" customWidth="1"/>
    <col min="6338" max="6338" width="5.28515625" style="6" customWidth="1"/>
    <col min="6339" max="6339" width="5.5703125" style="6" customWidth="1"/>
    <col min="6340" max="6340" width="5.28515625" style="6" customWidth="1"/>
    <col min="6341" max="6341" width="5.5703125" style="6" customWidth="1"/>
    <col min="6342" max="6342" width="5.28515625" style="6" customWidth="1"/>
    <col min="6343" max="6343" width="9.140625" style="6"/>
    <col min="6344" max="6344" width="10.28515625" style="6" customWidth="1"/>
    <col min="6345" max="6345" width="9" style="6" customWidth="1"/>
    <col min="6346" max="6346" width="9.140625" style="6"/>
    <col min="6347" max="6347" width="10.28515625" style="6" customWidth="1"/>
    <col min="6348" max="6349" width="7.42578125" style="6" bestFit="1" customWidth="1"/>
    <col min="6350" max="6350" width="9.140625" style="6"/>
    <col min="6351" max="6351" width="10.28515625" style="6" customWidth="1"/>
    <col min="6352" max="6355" width="7.42578125" style="6" bestFit="1" customWidth="1"/>
    <col min="6356" max="6356" width="9.140625" style="6"/>
    <col min="6357" max="6357" width="9.7109375" style="6" customWidth="1"/>
    <col min="6358" max="6366" width="7.42578125" style="6" bestFit="1" customWidth="1"/>
    <col min="6367" max="6367" width="6.7109375" style="6" bestFit="1" customWidth="1"/>
    <col min="6368" max="6368" width="6.42578125" style="6" bestFit="1" customWidth="1"/>
    <col min="6369" max="6373" width="7.42578125" style="6" bestFit="1" customWidth="1"/>
    <col min="6374" max="6575" width="9.140625" style="6"/>
    <col min="6576" max="6576" width="25.7109375" style="6" customWidth="1"/>
    <col min="6577" max="6577" width="5.5703125" style="6" customWidth="1"/>
    <col min="6578" max="6578" width="5.28515625" style="6" customWidth="1"/>
    <col min="6579" max="6579" width="5.5703125" style="6" customWidth="1"/>
    <col min="6580" max="6580" width="5.28515625" style="6" customWidth="1"/>
    <col min="6581" max="6581" width="5.5703125" style="6" customWidth="1"/>
    <col min="6582" max="6582" width="5.28515625" style="6" customWidth="1"/>
    <col min="6583" max="6583" width="5.5703125" style="6" customWidth="1"/>
    <col min="6584" max="6584" width="5.28515625" style="6" customWidth="1"/>
    <col min="6585" max="6585" width="5.5703125" style="6" customWidth="1"/>
    <col min="6586" max="6586" width="5.28515625" style="6" customWidth="1"/>
    <col min="6587" max="6588" width="9.140625" style="6"/>
    <col min="6589" max="6589" width="5.5703125" style="6" customWidth="1"/>
    <col min="6590" max="6590" width="5.28515625" style="6" customWidth="1"/>
    <col min="6591" max="6591" width="5.5703125" style="6" customWidth="1"/>
    <col min="6592" max="6592" width="5.28515625" style="6" customWidth="1"/>
    <col min="6593" max="6593" width="5.5703125" style="6" customWidth="1"/>
    <col min="6594" max="6594" width="5.28515625" style="6" customWidth="1"/>
    <col min="6595" max="6595" width="5.5703125" style="6" customWidth="1"/>
    <col min="6596" max="6596" width="5.28515625" style="6" customWidth="1"/>
    <col min="6597" max="6597" width="5.5703125" style="6" customWidth="1"/>
    <col min="6598" max="6598" width="5.28515625" style="6" customWidth="1"/>
    <col min="6599" max="6599" width="9.140625" style="6"/>
    <col min="6600" max="6600" width="10.28515625" style="6" customWidth="1"/>
    <col min="6601" max="6601" width="9" style="6" customWidth="1"/>
    <col min="6602" max="6602" width="9.140625" style="6"/>
    <col min="6603" max="6603" width="10.28515625" style="6" customWidth="1"/>
    <col min="6604" max="6605" width="7.42578125" style="6" bestFit="1" customWidth="1"/>
    <col min="6606" max="6606" width="9.140625" style="6"/>
    <col min="6607" max="6607" width="10.28515625" style="6" customWidth="1"/>
    <col min="6608" max="6611" width="7.42578125" style="6" bestFit="1" customWidth="1"/>
    <col min="6612" max="6612" width="9.140625" style="6"/>
    <col min="6613" max="6613" width="9.7109375" style="6" customWidth="1"/>
    <col min="6614" max="6622" width="7.42578125" style="6" bestFit="1" customWidth="1"/>
    <col min="6623" max="6623" width="6.7109375" style="6" bestFit="1" customWidth="1"/>
    <col min="6624" max="6624" width="6.42578125" style="6" bestFit="1" customWidth="1"/>
    <col min="6625" max="6629" width="7.42578125" style="6" bestFit="1" customWidth="1"/>
    <col min="6630" max="6831" width="9.140625" style="6"/>
    <col min="6832" max="6832" width="25.7109375" style="6" customWidth="1"/>
    <col min="6833" max="6833" width="5.5703125" style="6" customWidth="1"/>
    <col min="6834" max="6834" width="5.28515625" style="6" customWidth="1"/>
    <col min="6835" max="6835" width="5.5703125" style="6" customWidth="1"/>
    <col min="6836" max="6836" width="5.28515625" style="6" customWidth="1"/>
    <col min="6837" max="6837" width="5.5703125" style="6" customWidth="1"/>
    <col min="6838" max="6838" width="5.28515625" style="6" customWidth="1"/>
    <col min="6839" max="6839" width="5.5703125" style="6" customWidth="1"/>
    <col min="6840" max="6840" width="5.28515625" style="6" customWidth="1"/>
    <col min="6841" max="6841" width="5.5703125" style="6" customWidth="1"/>
    <col min="6842" max="6842" width="5.28515625" style="6" customWidth="1"/>
    <col min="6843" max="6844" width="9.140625" style="6"/>
    <col min="6845" max="6845" width="5.5703125" style="6" customWidth="1"/>
    <col min="6846" max="6846" width="5.28515625" style="6" customWidth="1"/>
    <col min="6847" max="6847" width="5.5703125" style="6" customWidth="1"/>
    <col min="6848" max="6848" width="5.28515625" style="6" customWidth="1"/>
    <col min="6849" max="6849" width="5.5703125" style="6" customWidth="1"/>
    <col min="6850" max="6850" width="5.28515625" style="6" customWidth="1"/>
    <col min="6851" max="6851" width="5.5703125" style="6" customWidth="1"/>
    <col min="6852" max="6852" width="5.28515625" style="6" customWidth="1"/>
    <col min="6853" max="6853" width="5.5703125" style="6" customWidth="1"/>
    <col min="6854" max="6854" width="5.28515625" style="6" customWidth="1"/>
    <col min="6855" max="6855" width="9.140625" style="6"/>
    <col min="6856" max="6856" width="10.28515625" style="6" customWidth="1"/>
    <col min="6857" max="6857" width="9" style="6" customWidth="1"/>
    <col min="6858" max="6858" width="9.140625" style="6"/>
    <col min="6859" max="6859" width="10.28515625" style="6" customWidth="1"/>
    <col min="6860" max="6861" width="7.42578125" style="6" bestFit="1" customWidth="1"/>
    <col min="6862" max="6862" width="9.140625" style="6"/>
    <col min="6863" max="6863" width="10.28515625" style="6" customWidth="1"/>
    <col min="6864" max="6867" width="7.42578125" style="6" bestFit="1" customWidth="1"/>
    <col min="6868" max="6868" width="9.140625" style="6"/>
    <col min="6869" max="6869" width="9.7109375" style="6" customWidth="1"/>
    <col min="6870" max="6878" width="7.42578125" style="6" bestFit="1" customWidth="1"/>
    <col min="6879" max="6879" width="6.7109375" style="6" bestFit="1" customWidth="1"/>
    <col min="6880" max="6880" width="6.42578125" style="6" bestFit="1" customWidth="1"/>
    <col min="6881" max="6885" width="7.42578125" style="6" bestFit="1" customWidth="1"/>
    <col min="6886" max="7087" width="9.140625" style="6"/>
    <col min="7088" max="7088" width="25.7109375" style="6" customWidth="1"/>
    <col min="7089" max="7089" width="5.5703125" style="6" customWidth="1"/>
    <col min="7090" max="7090" width="5.28515625" style="6" customWidth="1"/>
    <col min="7091" max="7091" width="5.5703125" style="6" customWidth="1"/>
    <col min="7092" max="7092" width="5.28515625" style="6" customWidth="1"/>
    <col min="7093" max="7093" width="5.5703125" style="6" customWidth="1"/>
    <col min="7094" max="7094" width="5.28515625" style="6" customWidth="1"/>
    <col min="7095" max="7095" width="5.5703125" style="6" customWidth="1"/>
    <col min="7096" max="7096" width="5.28515625" style="6" customWidth="1"/>
    <col min="7097" max="7097" width="5.5703125" style="6" customWidth="1"/>
    <col min="7098" max="7098" width="5.28515625" style="6" customWidth="1"/>
    <col min="7099" max="7100" width="9.140625" style="6"/>
    <col min="7101" max="7101" width="5.5703125" style="6" customWidth="1"/>
    <col min="7102" max="7102" width="5.28515625" style="6" customWidth="1"/>
    <col min="7103" max="7103" width="5.5703125" style="6" customWidth="1"/>
    <col min="7104" max="7104" width="5.28515625" style="6" customWidth="1"/>
    <col min="7105" max="7105" width="5.5703125" style="6" customWidth="1"/>
    <col min="7106" max="7106" width="5.28515625" style="6" customWidth="1"/>
    <col min="7107" max="7107" width="5.5703125" style="6" customWidth="1"/>
    <col min="7108" max="7108" width="5.28515625" style="6" customWidth="1"/>
    <col min="7109" max="7109" width="5.5703125" style="6" customWidth="1"/>
    <col min="7110" max="7110" width="5.28515625" style="6" customWidth="1"/>
    <col min="7111" max="7111" width="9.140625" style="6"/>
    <col min="7112" max="7112" width="10.28515625" style="6" customWidth="1"/>
    <col min="7113" max="7113" width="9" style="6" customWidth="1"/>
    <col min="7114" max="7114" width="9.140625" style="6"/>
    <col min="7115" max="7115" width="10.28515625" style="6" customWidth="1"/>
    <col min="7116" max="7117" width="7.42578125" style="6" bestFit="1" customWidth="1"/>
    <col min="7118" max="7118" width="9.140625" style="6"/>
    <col min="7119" max="7119" width="10.28515625" style="6" customWidth="1"/>
    <col min="7120" max="7123" width="7.42578125" style="6" bestFit="1" customWidth="1"/>
    <col min="7124" max="7124" width="9.140625" style="6"/>
    <col min="7125" max="7125" width="9.7109375" style="6" customWidth="1"/>
    <col min="7126" max="7134" width="7.42578125" style="6" bestFit="1" customWidth="1"/>
    <col min="7135" max="7135" width="6.7109375" style="6" bestFit="1" customWidth="1"/>
    <col min="7136" max="7136" width="6.42578125" style="6" bestFit="1" customWidth="1"/>
    <col min="7137" max="7141" width="7.42578125" style="6" bestFit="1" customWidth="1"/>
    <col min="7142" max="7343" width="9.140625" style="6"/>
    <col min="7344" max="7344" width="25.7109375" style="6" customWidth="1"/>
    <col min="7345" max="7345" width="5.5703125" style="6" customWidth="1"/>
    <col min="7346" max="7346" width="5.28515625" style="6" customWidth="1"/>
    <col min="7347" max="7347" width="5.5703125" style="6" customWidth="1"/>
    <col min="7348" max="7348" width="5.28515625" style="6" customWidth="1"/>
    <col min="7349" max="7349" width="5.5703125" style="6" customWidth="1"/>
    <col min="7350" max="7350" width="5.28515625" style="6" customWidth="1"/>
    <col min="7351" max="7351" width="5.5703125" style="6" customWidth="1"/>
    <col min="7352" max="7352" width="5.28515625" style="6" customWidth="1"/>
    <col min="7353" max="7353" width="5.5703125" style="6" customWidth="1"/>
    <col min="7354" max="7354" width="5.28515625" style="6" customWidth="1"/>
    <col min="7355" max="7356" width="9.140625" style="6"/>
    <col min="7357" max="7357" width="5.5703125" style="6" customWidth="1"/>
    <col min="7358" max="7358" width="5.28515625" style="6" customWidth="1"/>
    <col min="7359" max="7359" width="5.5703125" style="6" customWidth="1"/>
    <col min="7360" max="7360" width="5.28515625" style="6" customWidth="1"/>
    <col min="7361" max="7361" width="5.5703125" style="6" customWidth="1"/>
    <col min="7362" max="7362" width="5.28515625" style="6" customWidth="1"/>
    <col min="7363" max="7363" width="5.5703125" style="6" customWidth="1"/>
    <col min="7364" max="7364" width="5.28515625" style="6" customWidth="1"/>
    <col min="7365" max="7365" width="5.5703125" style="6" customWidth="1"/>
    <col min="7366" max="7366" width="5.28515625" style="6" customWidth="1"/>
    <col min="7367" max="7367" width="9.140625" style="6"/>
    <col min="7368" max="7368" width="10.28515625" style="6" customWidth="1"/>
    <col min="7369" max="7369" width="9" style="6" customWidth="1"/>
    <col min="7370" max="7370" width="9.140625" style="6"/>
    <col min="7371" max="7371" width="10.28515625" style="6" customWidth="1"/>
    <col min="7372" max="7373" width="7.42578125" style="6" bestFit="1" customWidth="1"/>
    <col min="7374" max="7374" width="9.140625" style="6"/>
    <col min="7375" max="7375" width="10.28515625" style="6" customWidth="1"/>
    <col min="7376" max="7379" width="7.42578125" style="6" bestFit="1" customWidth="1"/>
    <col min="7380" max="7380" width="9.140625" style="6"/>
    <col min="7381" max="7381" width="9.7109375" style="6" customWidth="1"/>
    <col min="7382" max="7390" width="7.42578125" style="6" bestFit="1" customWidth="1"/>
    <col min="7391" max="7391" width="6.7109375" style="6" bestFit="1" customWidth="1"/>
    <col min="7392" max="7392" width="6.42578125" style="6" bestFit="1" customWidth="1"/>
    <col min="7393" max="7397" width="7.42578125" style="6" bestFit="1" customWidth="1"/>
    <col min="7398" max="7599" width="9.140625" style="6"/>
    <col min="7600" max="7600" width="25.7109375" style="6" customWidth="1"/>
    <col min="7601" max="7601" width="5.5703125" style="6" customWidth="1"/>
    <col min="7602" max="7602" width="5.28515625" style="6" customWidth="1"/>
    <col min="7603" max="7603" width="5.5703125" style="6" customWidth="1"/>
    <col min="7604" max="7604" width="5.28515625" style="6" customWidth="1"/>
    <col min="7605" max="7605" width="5.5703125" style="6" customWidth="1"/>
    <col min="7606" max="7606" width="5.28515625" style="6" customWidth="1"/>
    <col min="7607" max="7607" width="5.5703125" style="6" customWidth="1"/>
    <col min="7608" max="7608" width="5.28515625" style="6" customWidth="1"/>
    <col min="7609" max="7609" width="5.5703125" style="6" customWidth="1"/>
    <col min="7610" max="7610" width="5.28515625" style="6" customWidth="1"/>
    <col min="7611" max="7612" width="9.140625" style="6"/>
    <col min="7613" max="7613" width="5.5703125" style="6" customWidth="1"/>
    <col min="7614" max="7614" width="5.28515625" style="6" customWidth="1"/>
    <col min="7615" max="7615" width="5.5703125" style="6" customWidth="1"/>
    <col min="7616" max="7616" width="5.28515625" style="6" customWidth="1"/>
    <col min="7617" max="7617" width="5.5703125" style="6" customWidth="1"/>
    <col min="7618" max="7618" width="5.28515625" style="6" customWidth="1"/>
    <col min="7619" max="7619" width="5.5703125" style="6" customWidth="1"/>
    <col min="7620" max="7620" width="5.28515625" style="6" customWidth="1"/>
    <col min="7621" max="7621" width="5.5703125" style="6" customWidth="1"/>
    <col min="7622" max="7622" width="5.28515625" style="6" customWidth="1"/>
    <col min="7623" max="7623" width="9.140625" style="6"/>
    <col min="7624" max="7624" width="10.28515625" style="6" customWidth="1"/>
    <col min="7625" max="7625" width="9" style="6" customWidth="1"/>
    <col min="7626" max="7626" width="9.140625" style="6"/>
    <col min="7627" max="7627" width="10.28515625" style="6" customWidth="1"/>
    <col min="7628" max="7629" width="7.42578125" style="6" bestFit="1" customWidth="1"/>
    <col min="7630" max="7630" width="9.140625" style="6"/>
    <col min="7631" max="7631" width="10.28515625" style="6" customWidth="1"/>
    <col min="7632" max="7635" width="7.42578125" style="6" bestFit="1" customWidth="1"/>
    <col min="7636" max="7636" width="9.140625" style="6"/>
    <col min="7637" max="7637" width="9.7109375" style="6" customWidth="1"/>
    <col min="7638" max="7646" width="7.42578125" style="6" bestFit="1" customWidth="1"/>
    <col min="7647" max="7647" width="6.7109375" style="6" bestFit="1" customWidth="1"/>
    <col min="7648" max="7648" width="6.42578125" style="6" bestFit="1" customWidth="1"/>
    <col min="7649" max="7653" width="7.42578125" style="6" bestFit="1" customWidth="1"/>
    <col min="7654" max="7855" width="9.140625" style="6"/>
    <col min="7856" max="7856" width="25.7109375" style="6" customWidth="1"/>
    <col min="7857" max="7857" width="5.5703125" style="6" customWidth="1"/>
    <col min="7858" max="7858" width="5.28515625" style="6" customWidth="1"/>
    <col min="7859" max="7859" width="5.5703125" style="6" customWidth="1"/>
    <col min="7860" max="7860" width="5.28515625" style="6" customWidth="1"/>
    <col min="7861" max="7861" width="5.5703125" style="6" customWidth="1"/>
    <col min="7862" max="7862" width="5.28515625" style="6" customWidth="1"/>
    <col min="7863" max="7863" width="5.5703125" style="6" customWidth="1"/>
    <col min="7864" max="7864" width="5.28515625" style="6" customWidth="1"/>
    <col min="7865" max="7865" width="5.5703125" style="6" customWidth="1"/>
    <col min="7866" max="7866" width="5.28515625" style="6" customWidth="1"/>
    <col min="7867" max="7868" width="9.140625" style="6"/>
    <col min="7869" max="7869" width="5.5703125" style="6" customWidth="1"/>
    <col min="7870" max="7870" width="5.28515625" style="6" customWidth="1"/>
    <col min="7871" max="7871" width="5.5703125" style="6" customWidth="1"/>
    <col min="7872" max="7872" width="5.28515625" style="6" customWidth="1"/>
    <col min="7873" max="7873" width="5.5703125" style="6" customWidth="1"/>
    <col min="7874" max="7874" width="5.28515625" style="6" customWidth="1"/>
    <col min="7875" max="7875" width="5.5703125" style="6" customWidth="1"/>
    <col min="7876" max="7876" width="5.28515625" style="6" customWidth="1"/>
    <col min="7877" max="7877" width="5.5703125" style="6" customWidth="1"/>
    <col min="7878" max="7878" width="5.28515625" style="6" customWidth="1"/>
    <col min="7879" max="7879" width="9.140625" style="6"/>
    <col min="7880" max="7880" width="10.28515625" style="6" customWidth="1"/>
    <col min="7881" max="7881" width="9" style="6" customWidth="1"/>
    <col min="7882" max="7882" width="9.140625" style="6"/>
    <col min="7883" max="7883" width="10.28515625" style="6" customWidth="1"/>
    <col min="7884" max="7885" width="7.42578125" style="6" bestFit="1" customWidth="1"/>
    <col min="7886" max="7886" width="9.140625" style="6"/>
    <col min="7887" max="7887" width="10.28515625" style="6" customWidth="1"/>
    <col min="7888" max="7891" width="7.42578125" style="6" bestFit="1" customWidth="1"/>
    <col min="7892" max="7892" width="9.140625" style="6"/>
    <col min="7893" max="7893" width="9.7109375" style="6" customWidth="1"/>
    <col min="7894" max="7902" width="7.42578125" style="6" bestFit="1" customWidth="1"/>
    <col min="7903" max="7903" width="6.7109375" style="6" bestFit="1" customWidth="1"/>
    <col min="7904" max="7904" width="6.42578125" style="6" bestFit="1" customWidth="1"/>
    <col min="7905" max="7909" width="7.42578125" style="6" bestFit="1" customWidth="1"/>
    <col min="7910" max="8111" width="9.140625" style="6"/>
    <col min="8112" max="8112" width="25.7109375" style="6" customWidth="1"/>
    <col min="8113" max="8113" width="5.5703125" style="6" customWidth="1"/>
    <col min="8114" max="8114" width="5.28515625" style="6" customWidth="1"/>
    <col min="8115" max="8115" width="5.5703125" style="6" customWidth="1"/>
    <col min="8116" max="8116" width="5.28515625" style="6" customWidth="1"/>
    <col min="8117" max="8117" width="5.5703125" style="6" customWidth="1"/>
    <col min="8118" max="8118" width="5.28515625" style="6" customWidth="1"/>
    <col min="8119" max="8119" width="5.5703125" style="6" customWidth="1"/>
    <col min="8120" max="8120" width="5.28515625" style="6" customWidth="1"/>
    <col min="8121" max="8121" width="5.5703125" style="6" customWidth="1"/>
    <col min="8122" max="8122" width="5.28515625" style="6" customWidth="1"/>
    <col min="8123" max="8124" width="9.140625" style="6"/>
    <col min="8125" max="8125" width="5.5703125" style="6" customWidth="1"/>
    <col min="8126" max="8126" width="5.28515625" style="6" customWidth="1"/>
    <col min="8127" max="8127" width="5.5703125" style="6" customWidth="1"/>
    <col min="8128" max="8128" width="5.28515625" style="6" customWidth="1"/>
    <col min="8129" max="8129" width="5.5703125" style="6" customWidth="1"/>
    <col min="8130" max="8130" width="5.28515625" style="6" customWidth="1"/>
    <col min="8131" max="8131" width="5.5703125" style="6" customWidth="1"/>
    <col min="8132" max="8132" width="5.28515625" style="6" customWidth="1"/>
    <col min="8133" max="8133" width="5.5703125" style="6" customWidth="1"/>
    <col min="8134" max="8134" width="5.28515625" style="6" customWidth="1"/>
    <col min="8135" max="8135" width="9.140625" style="6"/>
    <col min="8136" max="8136" width="10.28515625" style="6" customWidth="1"/>
    <col min="8137" max="8137" width="9" style="6" customWidth="1"/>
    <col min="8138" max="8138" width="9.140625" style="6"/>
    <col min="8139" max="8139" width="10.28515625" style="6" customWidth="1"/>
    <col min="8140" max="8141" width="7.42578125" style="6" bestFit="1" customWidth="1"/>
    <col min="8142" max="8142" width="9.140625" style="6"/>
    <col min="8143" max="8143" width="10.28515625" style="6" customWidth="1"/>
    <col min="8144" max="8147" width="7.42578125" style="6" bestFit="1" customWidth="1"/>
    <col min="8148" max="8148" width="9.140625" style="6"/>
    <col min="8149" max="8149" width="9.7109375" style="6" customWidth="1"/>
    <col min="8150" max="8158" width="7.42578125" style="6" bestFit="1" customWidth="1"/>
    <col min="8159" max="8159" width="6.7109375" style="6" bestFit="1" customWidth="1"/>
    <col min="8160" max="8160" width="6.42578125" style="6" bestFit="1" customWidth="1"/>
    <col min="8161" max="8165" width="7.42578125" style="6" bestFit="1" customWidth="1"/>
    <col min="8166" max="8367" width="9.140625" style="6"/>
    <col min="8368" max="8368" width="25.7109375" style="6" customWidth="1"/>
    <col min="8369" max="8369" width="5.5703125" style="6" customWidth="1"/>
    <col min="8370" max="8370" width="5.28515625" style="6" customWidth="1"/>
    <col min="8371" max="8371" width="5.5703125" style="6" customWidth="1"/>
    <col min="8372" max="8372" width="5.28515625" style="6" customWidth="1"/>
    <col min="8373" max="8373" width="5.5703125" style="6" customWidth="1"/>
    <col min="8374" max="8374" width="5.28515625" style="6" customWidth="1"/>
    <col min="8375" max="8375" width="5.5703125" style="6" customWidth="1"/>
    <col min="8376" max="8376" width="5.28515625" style="6" customWidth="1"/>
    <col min="8377" max="8377" width="5.5703125" style="6" customWidth="1"/>
    <col min="8378" max="8378" width="5.28515625" style="6" customWidth="1"/>
    <col min="8379" max="8380" width="9.140625" style="6"/>
    <col min="8381" max="8381" width="5.5703125" style="6" customWidth="1"/>
    <col min="8382" max="8382" width="5.28515625" style="6" customWidth="1"/>
    <col min="8383" max="8383" width="5.5703125" style="6" customWidth="1"/>
    <col min="8384" max="8384" width="5.28515625" style="6" customWidth="1"/>
    <col min="8385" max="8385" width="5.5703125" style="6" customWidth="1"/>
    <col min="8386" max="8386" width="5.28515625" style="6" customWidth="1"/>
    <col min="8387" max="8387" width="5.5703125" style="6" customWidth="1"/>
    <col min="8388" max="8388" width="5.28515625" style="6" customWidth="1"/>
    <col min="8389" max="8389" width="5.5703125" style="6" customWidth="1"/>
    <col min="8390" max="8390" width="5.28515625" style="6" customWidth="1"/>
    <col min="8391" max="8391" width="9.140625" style="6"/>
    <col min="8392" max="8392" width="10.28515625" style="6" customWidth="1"/>
    <col min="8393" max="8393" width="9" style="6" customWidth="1"/>
    <col min="8394" max="8394" width="9.140625" style="6"/>
    <col min="8395" max="8395" width="10.28515625" style="6" customWidth="1"/>
    <col min="8396" max="8397" width="7.42578125" style="6" bestFit="1" customWidth="1"/>
    <col min="8398" max="8398" width="9.140625" style="6"/>
    <col min="8399" max="8399" width="10.28515625" style="6" customWidth="1"/>
    <col min="8400" max="8403" width="7.42578125" style="6" bestFit="1" customWidth="1"/>
    <col min="8404" max="8404" width="9.140625" style="6"/>
    <col min="8405" max="8405" width="9.7109375" style="6" customWidth="1"/>
    <col min="8406" max="8414" width="7.42578125" style="6" bestFit="1" customWidth="1"/>
    <col min="8415" max="8415" width="6.7109375" style="6" bestFit="1" customWidth="1"/>
    <col min="8416" max="8416" width="6.42578125" style="6" bestFit="1" customWidth="1"/>
    <col min="8417" max="8421" width="7.42578125" style="6" bestFit="1" customWidth="1"/>
    <col min="8422" max="8623" width="9.140625" style="6"/>
    <col min="8624" max="8624" width="25.7109375" style="6" customWidth="1"/>
    <col min="8625" max="8625" width="5.5703125" style="6" customWidth="1"/>
    <col min="8626" max="8626" width="5.28515625" style="6" customWidth="1"/>
    <col min="8627" max="8627" width="5.5703125" style="6" customWidth="1"/>
    <col min="8628" max="8628" width="5.28515625" style="6" customWidth="1"/>
    <col min="8629" max="8629" width="5.5703125" style="6" customWidth="1"/>
    <col min="8630" max="8630" width="5.28515625" style="6" customWidth="1"/>
    <col min="8631" max="8631" width="5.5703125" style="6" customWidth="1"/>
    <col min="8632" max="8632" width="5.28515625" style="6" customWidth="1"/>
    <col min="8633" max="8633" width="5.5703125" style="6" customWidth="1"/>
    <col min="8634" max="8634" width="5.28515625" style="6" customWidth="1"/>
    <col min="8635" max="8636" width="9.140625" style="6"/>
    <col min="8637" max="8637" width="5.5703125" style="6" customWidth="1"/>
    <col min="8638" max="8638" width="5.28515625" style="6" customWidth="1"/>
    <col min="8639" max="8639" width="5.5703125" style="6" customWidth="1"/>
    <col min="8640" max="8640" width="5.28515625" style="6" customWidth="1"/>
    <col min="8641" max="8641" width="5.5703125" style="6" customWidth="1"/>
    <col min="8642" max="8642" width="5.28515625" style="6" customWidth="1"/>
    <col min="8643" max="8643" width="5.5703125" style="6" customWidth="1"/>
    <col min="8644" max="8644" width="5.28515625" style="6" customWidth="1"/>
    <col min="8645" max="8645" width="5.5703125" style="6" customWidth="1"/>
    <col min="8646" max="8646" width="5.28515625" style="6" customWidth="1"/>
    <col min="8647" max="8647" width="9.140625" style="6"/>
    <col min="8648" max="8648" width="10.28515625" style="6" customWidth="1"/>
    <col min="8649" max="8649" width="9" style="6" customWidth="1"/>
    <col min="8650" max="8650" width="9.140625" style="6"/>
    <col min="8651" max="8651" width="10.28515625" style="6" customWidth="1"/>
    <col min="8652" max="8653" width="7.42578125" style="6" bestFit="1" customWidth="1"/>
    <col min="8654" max="8654" width="9.140625" style="6"/>
    <col min="8655" max="8655" width="10.28515625" style="6" customWidth="1"/>
    <col min="8656" max="8659" width="7.42578125" style="6" bestFit="1" customWidth="1"/>
    <col min="8660" max="8660" width="9.140625" style="6"/>
    <col min="8661" max="8661" width="9.7109375" style="6" customWidth="1"/>
    <col min="8662" max="8670" width="7.42578125" style="6" bestFit="1" customWidth="1"/>
    <col min="8671" max="8671" width="6.7109375" style="6" bestFit="1" customWidth="1"/>
    <col min="8672" max="8672" width="6.42578125" style="6" bestFit="1" customWidth="1"/>
    <col min="8673" max="8677" width="7.42578125" style="6" bestFit="1" customWidth="1"/>
    <col min="8678" max="8879" width="9.140625" style="6"/>
    <col min="8880" max="8880" width="25.7109375" style="6" customWidth="1"/>
    <col min="8881" max="8881" width="5.5703125" style="6" customWidth="1"/>
    <col min="8882" max="8882" width="5.28515625" style="6" customWidth="1"/>
    <col min="8883" max="8883" width="5.5703125" style="6" customWidth="1"/>
    <col min="8884" max="8884" width="5.28515625" style="6" customWidth="1"/>
    <col min="8885" max="8885" width="5.5703125" style="6" customWidth="1"/>
    <col min="8886" max="8886" width="5.28515625" style="6" customWidth="1"/>
    <col min="8887" max="8887" width="5.5703125" style="6" customWidth="1"/>
    <col min="8888" max="8888" width="5.28515625" style="6" customWidth="1"/>
    <col min="8889" max="8889" width="5.5703125" style="6" customWidth="1"/>
    <col min="8890" max="8890" width="5.28515625" style="6" customWidth="1"/>
    <col min="8891" max="8892" width="9.140625" style="6"/>
    <col min="8893" max="8893" width="5.5703125" style="6" customWidth="1"/>
    <col min="8894" max="8894" width="5.28515625" style="6" customWidth="1"/>
    <col min="8895" max="8895" width="5.5703125" style="6" customWidth="1"/>
    <col min="8896" max="8896" width="5.28515625" style="6" customWidth="1"/>
    <col min="8897" max="8897" width="5.5703125" style="6" customWidth="1"/>
    <col min="8898" max="8898" width="5.28515625" style="6" customWidth="1"/>
    <col min="8899" max="8899" width="5.5703125" style="6" customWidth="1"/>
    <col min="8900" max="8900" width="5.28515625" style="6" customWidth="1"/>
    <col min="8901" max="8901" width="5.5703125" style="6" customWidth="1"/>
    <col min="8902" max="8902" width="5.28515625" style="6" customWidth="1"/>
    <col min="8903" max="8903" width="9.140625" style="6"/>
    <col min="8904" max="8904" width="10.28515625" style="6" customWidth="1"/>
    <col min="8905" max="8905" width="9" style="6" customWidth="1"/>
    <col min="8906" max="8906" width="9.140625" style="6"/>
    <col min="8907" max="8907" width="10.28515625" style="6" customWidth="1"/>
    <col min="8908" max="8909" width="7.42578125" style="6" bestFit="1" customWidth="1"/>
    <col min="8910" max="8910" width="9.140625" style="6"/>
    <col min="8911" max="8911" width="10.28515625" style="6" customWidth="1"/>
    <col min="8912" max="8915" width="7.42578125" style="6" bestFit="1" customWidth="1"/>
    <col min="8916" max="8916" width="9.140625" style="6"/>
    <col min="8917" max="8917" width="9.7109375" style="6" customWidth="1"/>
    <col min="8918" max="8926" width="7.42578125" style="6" bestFit="1" customWidth="1"/>
    <col min="8927" max="8927" width="6.7109375" style="6" bestFit="1" customWidth="1"/>
    <col min="8928" max="8928" width="6.42578125" style="6" bestFit="1" customWidth="1"/>
    <col min="8929" max="8933" width="7.42578125" style="6" bestFit="1" customWidth="1"/>
    <col min="8934" max="9135" width="9.140625" style="6"/>
    <col min="9136" max="9136" width="25.7109375" style="6" customWidth="1"/>
    <col min="9137" max="9137" width="5.5703125" style="6" customWidth="1"/>
    <col min="9138" max="9138" width="5.28515625" style="6" customWidth="1"/>
    <col min="9139" max="9139" width="5.5703125" style="6" customWidth="1"/>
    <col min="9140" max="9140" width="5.28515625" style="6" customWidth="1"/>
    <col min="9141" max="9141" width="5.5703125" style="6" customWidth="1"/>
    <col min="9142" max="9142" width="5.28515625" style="6" customWidth="1"/>
    <col min="9143" max="9143" width="5.5703125" style="6" customWidth="1"/>
    <col min="9144" max="9144" width="5.28515625" style="6" customWidth="1"/>
    <col min="9145" max="9145" width="5.5703125" style="6" customWidth="1"/>
    <col min="9146" max="9146" width="5.28515625" style="6" customWidth="1"/>
    <col min="9147" max="9148" width="9.140625" style="6"/>
    <col min="9149" max="9149" width="5.5703125" style="6" customWidth="1"/>
    <col min="9150" max="9150" width="5.28515625" style="6" customWidth="1"/>
    <col min="9151" max="9151" width="5.5703125" style="6" customWidth="1"/>
    <col min="9152" max="9152" width="5.28515625" style="6" customWidth="1"/>
    <col min="9153" max="9153" width="5.5703125" style="6" customWidth="1"/>
    <col min="9154" max="9154" width="5.28515625" style="6" customWidth="1"/>
    <col min="9155" max="9155" width="5.5703125" style="6" customWidth="1"/>
    <col min="9156" max="9156" width="5.28515625" style="6" customWidth="1"/>
    <col min="9157" max="9157" width="5.5703125" style="6" customWidth="1"/>
    <col min="9158" max="9158" width="5.28515625" style="6" customWidth="1"/>
    <col min="9159" max="9159" width="9.140625" style="6"/>
    <col min="9160" max="9160" width="10.28515625" style="6" customWidth="1"/>
    <col min="9161" max="9161" width="9" style="6" customWidth="1"/>
    <col min="9162" max="9162" width="9.140625" style="6"/>
    <col min="9163" max="9163" width="10.28515625" style="6" customWidth="1"/>
    <col min="9164" max="9165" width="7.42578125" style="6" bestFit="1" customWidth="1"/>
    <col min="9166" max="9166" width="9.140625" style="6"/>
    <col min="9167" max="9167" width="10.28515625" style="6" customWidth="1"/>
    <col min="9168" max="9171" width="7.42578125" style="6" bestFit="1" customWidth="1"/>
    <col min="9172" max="9172" width="9.140625" style="6"/>
    <col min="9173" max="9173" width="9.7109375" style="6" customWidth="1"/>
    <col min="9174" max="9182" width="7.42578125" style="6" bestFit="1" customWidth="1"/>
    <col min="9183" max="9183" width="6.7109375" style="6" bestFit="1" customWidth="1"/>
    <col min="9184" max="9184" width="6.42578125" style="6" bestFit="1" customWidth="1"/>
    <col min="9185" max="9189" width="7.42578125" style="6" bestFit="1" customWidth="1"/>
    <col min="9190" max="9391" width="9.140625" style="6"/>
    <col min="9392" max="9392" width="25.7109375" style="6" customWidth="1"/>
    <col min="9393" max="9393" width="5.5703125" style="6" customWidth="1"/>
    <col min="9394" max="9394" width="5.28515625" style="6" customWidth="1"/>
    <col min="9395" max="9395" width="5.5703125" style="6" customWidth="1"/>
    <col min="9396" max="9396" width="5.28515625" style="6" customWidth="1"/>
    <col min="9397" max="9397" width="5.5703125" style="6" customWidth="1"/>
    <col min="9398" max="9398" width="5.28515625" style="6" customWidth="1"/>
    <col min="9399" max="9399" width="5.5703125" style="6" customWidth="1"/>
    <col min="9400" max="9400" width="5.28515625" style="6" customWidth="1"/>
    <col min="9401" max="9401" width="5.5703125" style="6" customWidth="1"/>
    <col min="9402" max="9402" width="5.28515625" style="6" customWidth="1"/>
    <col min="9403" max="9404" width="9.140625" style="6"/>
    <col min="9405" max="9405" width="5.5703125" style="6" customWidth="1"/>
    <col min="9406" max="9406" width="5.28515625" style="6" customWidth="1"/>
    <col min="9407" max="9407" width="5.5703125" style="6" customWidth="1"/>
    <col min="9408" max="9408" width="5.28515625" style="6" customWidth="1"/>
    <col min="9409" max="9409" width="5.5703125" style="6" customWidth="1"/>
    <col min="9410" max="9410" width="5.28515625" style="6" customWidth="1"/>
    <col min="9411" max="9411" width="5.5703125" style="6" customWidth="1"/>
    <col min="9412" max="9412" width="5.28515625" style="6" customWidth="1"/>
    <col min="9413" max="9413" width="5.5703125" style="6" customWidth="1"/>
    <col min="9414" max="9414" width="5.28515625" style="6" customWidth="1"/>
    <col min="9415" max="9415" width="9.140625" style="6"/>
    <col min="9416" max="9416" width="10.28515625" style="6" customWidth="1"/>
    <col min="9417" max="9417" width="9" style="6" customWidth="1"/>
    <col min="9418" max="9418" width="9.140625" style="6"/>
    <col min="9419" max="9419" width="10.28515625" style="6" customWidth="1"/>
    <col min="9420" max="9421" width="7.42578125" style="6" bestFit="1" customWidth="1"/>
    <col min="9422" max="9422" width="9.140625" style="6"/>
    <col min="9423" max="9423" width="10.28515625" style="6" customWidth="1"/>
    <col min="9424" max="9427" width="7.42578125" style="6" bestFit="1" customWidth="1"/>
    <col min="9428" max="9428" width="9.140625" style="6"/>
    <col min="9429" max="9429" width="9.7109375" style="6" customWidth="1"/>
    <col min="9430" max="9438" width="7.42578125" style="6" bestFit="1" customWidth="1"/>
    <col min="9439" max="9439" width="6.7109375" style="6" bestFit="1" customWidth="1"/>
    <col min="9440" max="9440" width="6.42578125" style="6" bestFit="1" customWidth="1"/>
    <col min="9441" max="9445" width="7.42578125" style="6" bestFit="1" customWidth="1"/>
    <col min="9446" max="9647" width="9.140625" style="6"/>
    <col min="9648" max="9648" width="25.7109375" style="6" customWidth="1"/>
    <col min="9649" max="9649" width="5.5703125" style="6" customWidth="1"/>
    <col min="9650" max="9650" width="5.28515625" style="6" customWidth="1"/>
    <col min="9651" max="9651" width="5.5703125" style="6" customWidth="1"/>
    <col min="9652" max="9652" width="5.28515625" style="6" customWidth="1"/>
    <col min="9653" max="9653" width="5.5703125" style="6" customWidth="1"/>
    <col min="9654" max="9654" width="5.28515625" style="6" customWidth="1"/>
    <col min="9655" max="9655" width="5.5703125" style="6" customWidth="1"/>
    <col min="9656" max="9656" width="5.28515625" style="6" customWidth="1"/>
    <col min="9657" max="9657" width="5.5703125" style="6" customWidth="1"/>
    <col min="9658" max="9658" width="5.28515625" style="6" customWidth="1"/>
    <col min="9659" max="9660" width="9.140625" style="6"/>
    <col min="9661" max="9661" width="5.5703125" style="6" customWidth="1"/>
    <col min="9662" max="9662" width="5.28515625" style="6" customWidth="1"/>
    <col min="9663" max="9663" width="5.5703125" style="6" customWidth="1"/>
    <col min="9664" max="9664" width="5.28515625" style="6" customWidth="1"/>
    <col min="9665" max="9665" width="5.5703125" style="6" customWidth="1"/>
    <col min="9666" max="9666" width="5.28515625" style="6" customWidth="1"/>
    <col min="9667" max="9667" width="5.5703125" style="6" customWidth="1"/>
    <col min="9668" max="9668" width="5.28515625" style="6" customWidth="1"/>
    <col min="9669" max="9669" width="5.5703125" style="6" customWidth="1"/>
    <col min="9670" max="9670" width="5.28515625" style="6" customWidth="1"/>
    <col min="9671" max="9671" width="9.140625" style="6"/>
    <col min="9672" max="9672" width="10.28515625" style="6" customWidth="1"/>
    <col min="9673" max="9673" width="9" style="6" customWidth="1"/>
    <col min="9674" max="9674" width="9.140625" style="6"/>
    <col min="9675" max="9675" width="10.28515625" style="6" customWidth="1"/>
    <col min="9676" max="9677" width="7.42578125" style="6" bestFit="1" customWidth="1"/>
    <col min="9678" max="9678" width="9.140625" style="6"/>
    <col min="9679" max="9679" width="10.28515625" style="6" customWidth="1"/>
    <col min="9680" max="9683" width="7.42578125" style="6" bestFit="1" customWidth="1"/>
    <col min="9684" max="9684" width="9.140625" style="6"/>
    <col min="9685" max="9685" width="9.7109375" style="6" customWidth="1"/>
    <col min="9686" max="9694" width="7.42578125" style="6" bestFit="1" customWidth="1"/>
    <col min="9695" max="9695" width="6.7109375" style="6" bestFit="1" customWidth="1"/>
    <col min="9696" max="9696" width="6.42578125" style="6" bestFit="1" customWidth="1"/>
    <col min="9697" max="9701" width="7.42578125" style="6" bestFit="1" customWidth="1"/>
    <col min="9702" max="9903" width="9.140625" style="6"/>
    <col min="9904" max="9904" width="25.7109375" style="6" customWidth="1"/>
    <col min="9905" max="9905" width="5.5703125" style="6" customWidth="1"/>
    <col min="9906" max="9906" width="5.28515625" style="6" customWidth="1"/>
    <col min="9907" max="9907" width="5.5703125" style="6" customWidth="1"/>
    <col min="9908" max="9908" width="5.28515625" style="6" customWidth="1"/>
    <col min="9909" max="9909" width="5.5703125" style="6" customWidth="1"/>
    <col min="9910" max="9910" width="5.28515625" style="6" customWidth="1"/>
    <col min="9911" max="9911" width="5.5703125" style="6" customWidth="1"/>
    <col min="9912" max="9912" width="5.28515625" style="6" customWidth="1"/>
    <col min="9913" max="9913" width="5.5703125" style="6" customWidth="1"/>
    <col min="9914" max="9914" width="5.28515625" style="6" customWidth="1"/>
    <col min="9915" max="9916" width="9.140625" style="6"/>
    <col min="9917" max="9917" width="5.5703125" style="6" customWidth="1"/>
    <col min="9918" max="9918" width="5.28515625" style="6" customWidth="1"/>
    <col min="9919" max="9919" width="5.5703125" style="6" customWidth="1"/>
    <col min="9920" max="9920" width="5.28515625" style="6" customWidth="1"/>
    <col min="9921" max="9921" width="5.5703125" style="6" customWidth="1"/>
    <col min="9922" max="9922" width="5.28515625" style="6" customWidth="1"/>
    <col min="9923" max="9923" width="5.5703125" style="6" customWidth="1"/>
    <col min="9924" max="9924" width="5.28515625" style="6" customWidth="1"/>
    <col min="9925" max="9925" width="5.5703125" style="6" customWidth="1"/>
    <col min="9926" max="9926" width="5.28515625" style="6" customWidth="1"/>
    <col min="9927" max="9927" width="9.140625" style="6"/>
    <col min="9928" max="9928" width="10.28515625" style="6" customWidth="1"/>
    <col min="9929" max="9929" width="9" style="6" customWidth="1"/>
    <col min="9930" max="9930" width="9.140625" style="6"/>
    <col min="9931" max="9931" width="10.28515625" style="6" customWidth="1"/>
    <col min="9932" max="9933" width="7.42578125" style="6" bestFit="1" customWidth="1"/>
    <col min="9934" max="9934" width="9.140625" style="6"/>
    <col min="9935" max="9935" width="10.28515625" style="6" customWidth="1"/>
    <col min="9936" max="9939" width="7.42578125" style="6" bestFit="1" customWidth="1"/>
    <col min="9940" max="9940" width="9.140625" style="6"/>
    <col min="9941" max="9941" width="9.7109375" style="6" customWidth="1"/>
    <col min="9942" max="9950" width="7.42578125" style="6" bestFit="1" customWidth="1"/>
    <col min="9951" max="9951" width="6.7109375" style="6" bestFit="1" customWidth="1"/>
    <col min="9952" max="9952" width="6.42578125" style="6" bestFit="1" customWidth="1"/>
    <col min="9953" max="9957" width="7.42578125" style="6" bestFit="1" customWidth="1"/>
    <col min="9958" max="10159" width="9.140625" style="6"/>
    <col min="10160" max="10160" width="25.7109375" style="6" customWidth="1"/>
    <col min="10161" max="10161" width="5.5703125" style="6" customWidth="1"/>
    <col min="10162" max="10162" width="5.28515625" style="6" customWidth="1"/>
    <col min="10163" max="10163" width="5.5703125" style="6" customWidth="1"/>
    <col min="10164" max="10164" width="5.28515625" style="6" customWidth="1"/>
    <col min="10165" max="10165" width="5.5703125" style="6" customWidth="1"/>
    <col min="10166" max="10166" width="5.28515625" style="6" customWidth="1"/>
    <col min="10167" max="10167" width="5.5703125" style="6" customWidth="1"/>
    <col min="10168" max="10168" width="5.28515625" style="6" customWidth="1"/>
    <col min="10169" max="10169" width="5.5703125" style="6" customWidth="1"/>
    <col min="10170" max="10170" width="5.28515625" style="6" customWidth="1"/>
    <col min="10171" max="10172" width="9.140625" style="6"/>
    <col min="10173" max="10173" width="5.5703125" style="6" customWidth="1"/>
    <col min="10174" max="10174" width="5.28515625" style="6" customWidth="1"/>
    <col min="10175" max="10175" width="5.5703125" style="6" customWidth="1"/>
    <col min="10176" max="10176" width="5.28515625" style="6" customWidth="1"/>
    <col min="10177" max="10177" width="5.5703125" style="6" customWidth="1"/>
    <col min="10178" max="10178" width="5.28515625" style="6" customWidth="1"/>
    <col min="10179" max="10179" width="5.5703125" style="6" customWidth="1"/>
    <col min="10180" max="10180" width="5.28515625" style="6" customWidth="1"/>
    <col min="10181" max="10181" width="5.5703125" style="6" customWidth="1"/>
    <col min="10182" max="10182" width="5.28515625" style="6" customWidth="1"/>
    <col min="10183" max="10183" width="9.140625" style="6"/>
    <col min="10184" max="10184" width="10.28515625" style="6" customWidth="1"/>
    <col min="10185" max="10185" width="9" style="6" customWidth="1"/>
    <col min="10186" max="10186" width="9.140625" style="6"/>
    <col min="10187" max="10187" width="10.28515625" style="6" customWidth="1"/>
    <col min="10188" max="10189" width="7.42578125" style="6" bestFit="1" customWidth="1"/>
    <col min="10190" max="10190" width="9.140625" style="6"/>
    <col min="10191" max="10191" width="10.28515625" style="6" customWidth="1"/>
    <col min="10192" max="10195" width="7.42578125" style="6" bestFit="1" customWidth="1"/>
    <col min="10196" max="10196" width="9.140625" style="6"/>
    <col min="10197" max="10197" width="9.7109375" style="6" customWidth="1"/>
    <col min="10198" max="10206" width="7.42578125" style="6" bestFit="1" customWidth="1"/>
    <col min="10207" max="10207" width="6.7109375" style="6" bestFit="1" customWidth="1"/>
    <col min="10208" max="10208" width="6.42578125" style="6" bestFit="1" customWidth="1"/>
    <col min="10209" max="10213" width="7.42578125" style="6" bestFit="1" customWidth="1"/>
    <col min="10214" max="10415" width="9.140625" style="6"/>
    <col min="10416" max="10416" width="25.7109375" style="6" customWidth="1"/>
    <col min="10417" max="10417" width="5.5703125" style="6" customWidth="1"/>
    <col min="10418" max="10418" width="5.28515625" style="6" customWidth="1"/>
    <col min="10419" max="10419" width="5.5703125" style="6" customWidth="1"/>
    <col min="10420" max="10420" width="5.28515625" style="6" customWidth="1"/>
    <col min="10421" max="10421" width="5.5703125" style="6" customWidth="1"/>
    <col min="10422" max="10422" width="5.28515625" style="6" customWidth="1"/>
    <col min="10423" max="10423" width="5.5703125" style="6" customWidth="1"/>
    <col min="10424" max="10424" width="5.28515625" style="6" customWidth="1"/>
    <col min="10425" max="10425" width="5.5703125" style="6" customWidth="1"/>
    <col min="10426" max="10426" width="5.28515625" style="6" customWidth="1"/>
    <col min="10427" max="10428" width="9.140625" style="6"/>
    <col min="10429" max="10429" width="5.5703125" style="6" customWidth="1"/>
    <col min="10430" max="10430" width="5.28515625" style="6" customWidth="1"/>
    <col min="10431" max="10431" width="5.5703125" style="6" customWidth="1"/>
    <col min="10432" max="10432" width="5.28515625" style="6" customWidth="1"/>
    <col min="10433" max="10433" width="5.5703125" style="6" customWidth="1"/>
    <col min="10434" max="10434" width="5.28515625" style="6" customWidth="1"/>
    <col min="10435" max="10435" width="5.5703125" style="6" customWidth="1"/>
    <col min="10436" max="10436" width="5.28515625" style="6" customWidth="1"/>
    <col min="10437" max="10437" width="5.5703125" style="6" customWidth="1"/>
    <col min="10438" max="10438" width="5.28515625" style="6" customWidth="1"/>
    <col min="10439" max="10439" width="9.140625" style="6"/>
    <col min="10440" max="10440" width="10.28515625" style="6" customWidth="1"/>
    <col min="10441" max="10441" width="9" style="6" customWidth="1"/>
    <col min="10442" max="10442" width="9.140625" style="6"/>
    <col min="10443" max="10443" width="10.28515625" style="6" customWidth="1"/>
    <col min="10444" max="10445" width="7.42578125" style="6" bestFit="1" customWidth="1"/>
    <col min="10446" max="10446" width="9.140625" style="6"/>
    <col min="10447" max="10447" width="10.28515625" style="6" customWidth="1"/>
    <col min="10448" max="10451" width="7.42578125" style="6" bestFit="1" customWidth="1"/>
    <col min="10452" max="10452" width="9.140625" style="6"/>
    <col min="10453" max="10453" width="9.7109375" style="6" customWidth="1"/>
    <col min="10454" max="10462" width="7.42578125" style="6" bestFit="1" customWidth="1"/>
    <col min="10463" max="10463" width="6.7109375" style="6" bestFit="1" customWidth="1"/>
    <col min="10464" max="10464" width="6.42578125" style="6" bestFit="1" customWidth="1"/>
    <col min="10465" max="10469" width="7.42578125" style="6" bestFit="1" customWidth="1"/>
    <col min="10470" max="10671" width="9.140625" style="6"/>
    <col min="10672" max="10672" width="25.7109375" style="6" customWidth="1"/>
    <col min="10673" max="10673" width="5.5703125" style="6" customWidth="1"/>
    <col min="10674" max="10674" width="5.28515625" style="6" customWidth="1"/>
    <col min="10675" max="10675" width="5.5703125" style="6" customWidth="1"/>
    <col min="10676" max="10676" width="5.28515625" style="6" customWidth="1"/>
    <col min="10677" max="10677" width="5.5703125" style="6" customWidth="1"/>
    <col min="10678" max="10678" width="5.28515625" style="6" customWidth="1"/>
    <col min="10679" max="10679" width="5.5703125" style="6" customWidth="1"/>
    <col min="10680" max="10680" width="5.28515625" style="6" customWidth="1"/>
    <col min="10681" max="10681" width="5.5703125" style="6" customWidth="1"/>
    <col min="10682" max="10682" width="5.28515625" style="6" customWidth="1"/>
    <col min="10683" max="10684" width="9.140625" style="6"/>
    <col min="10685" max="10685" width="5.5703125" style="6" customWidth="1"/>
    <col min="10686" max="10686" width="5.28515625" style="6" customWidth="1"/>
    <col min="10687" max="10687" width="5.5703125" style="6" customWidth="1"/>
    <col min="10688" max="10688" width="5.28515625" style="6" customWidth="1"/>
    <col min="10689" max="10689" width="5.5703125" style="6" customWidth="1"/>
    <col min="10690" max="10690" width="5.28515625" style="6" customWidth="1"/>
    <col min="10691" max="10691" width="5.5703125" style="6" customWidth="1"/>
    <col min="10692" max="10692" width="5.28515625" style="6" customWidth="1"/>
    <col min="10693" max="10693" width="5.5703125" style="6" customWidth="1"/>
    <col min="10694" max="10694" width="5.28515625" style="6" customWidth="1"/>
    <col min="10695" max="10695" width="9.140625" style="6"/>
    <col min="10696" max="10696" width="10.28515625" style="6" customWidth="1"/>
    <col min="10697" max="10697" width="9" style="6" customWidth="1"/>
    <col min="10698" max="10698" width="9.140625" style="6"/>
    <col min="10699" max="10699" width="10.28515625" style="6" customWidth="1"/>
    <col min="10700" max="10701" width="7.42578125" style="6" bestFit="1" customWidth="1"/>
    <col min="10702" max="10702" width="9.140625" style="6"/>
    <col min="10703" max="10703" width="10.28515625" style="6" customWidth="1"/>
    <col min="10704" max="10707" width="7.42578125" style="6" bestFit="1" customWidth="1"/>
    <col min="10708" max="10708" width="9.140625" style="6"/>
    <col min="10709" max="10709" width="9.7109375" style="6" customWidth="1"/>
    <col min="10710" max="10718" width="7.42578125" style="6" bestFit="1" customWidth="1"/>
    <col min="10719" max="10719" width="6.7109375" style="6" bestFit="1" customWidth="1"/>
    <col min="10720" max="10720" width="6.42578125" style="6" bestFit="1" customWidth="1"/>
    <col min="10721" max="10725" width="7.42578125" style="6" bestFit="1" customWidth="1"/>
    <col min="10726" max="10927" width="9.140625" style="6"/>
    <col min="10928" max="10928" width="25.7109375" style="6" customWidth="1"/>
    <col min="10929" max="10929" width="5.5703125" style="6" customWidth="1"/>
    <col min="10930" max="10930" width="5.28515625" style="6" customWidth="1"/>
    <col min="10931" max="10931" width="5.5703125" style="6" customWidth="1"/>
    <col min="10932" max="10932" width="5.28515625" style="6" customWidth="1"/>
    <col min="10933" max="10933" width="5.5703125" style="6" customWidth="1"/>
    <col min="10934" max="10934" width="5.28515625" style="6" customWidth="1"/>
    <col min="10935" max="10935" width="5.5703125" style="6" customWidth="1"/>
    <col min="10936" max="10936" width="5.28515625" style="6" customWidth="1"/>
    <col min="10937" max="10937" width="5.5703125" style="6" customWidth="1"/>
    <col min="10938" max="10938" width="5.28515625" style="6" customWidth="1"/>
    <col min="10939" max="10940" width="9.140625" style="6"/>
    <col min="10941" max="10941" width="5.5703125" style="6" customWidth="1"/>
    <col min="10942" max="10942" width="5.28515625" style="6" customWidth="1"/>
    <col min="10943" max="10943" width="5.5703125" style="6" customWidth="1"/>
    <col min="10944" max="10944" width="5.28515625" style="6" customWidth="1"/>
    <col min="10945" max="10945" width="5.5703125" style="6" customWidth="1"/>
    <col min="10946" max="10946" width="5.28515625" style="6" customWidth="1"/>
    <col min="10947" max="10947" width="5.5703125" style="6" customWidth="1"/>
    <col min="10948" max="10948" width="5.28515625" style="6" customWidth="1"/>
    <col min="10949" max="10949" width="5.5703125" style="6" customWidth="1"/>
    <col min="10950" max="10950" width="5.28515625" style="6" customWidth="1"/>
    <col min="10951" max="10951" width="9.140625" style="6"/>
    <col min="10952" max="10952" width="10.28515625" style="6" customWidth="1"/>
    <col min="10953" max="10953" width="9" style="6" customWidth="1"/>
    <col min="10954" max="10954" width="9.140625" style="6"/>
    <col min="10955" max="10955" width="10.28515625" style="6" customWidth="1"/>
    <col min="10956" max="10957" width="7.42578125" style="6" bestFit="1" customWidth="1"/>
    <col min="10958" max="10958" width="9.140625" style="6"/>
    <col min="10959" max="10959" width="10.28515625" style="6" customWidth="1"/>
    <col min="10960" max="10963" width="7.42578125" style="6" bestFit="1" customWidth="1"/>
    <col min="10964" max="10964" width="9.140625" style="6"/>
    <col min="10965" max="10965" width="9.7109375" style="6" customWidth="1"/>
    <col min="10966" max="10974" width="7.42578125" style="6" bestFit="1" customWidth="1"/>
    <col min="10975" max="10975" width="6.7109375" style="6" bestFit="1" customWidth="1"/>
    <col min="10976" max="10976" width="6.42578125" style="6" bestFit="1" customWidth="1"/>
    <col min="10977" max="10981" width="7.42578125" style="6" bestFit="1" customWidth="1"/>
    <col min="10982" max="11183" width="9.140625" style="6"/>
    <col min="11184" max="11184" width="25.7109375" style="6" customWidth="1"/>
    <col min="11185" max="11185" width="5.5703125" style="6" customWidth="1"/>
    <col min="11186" max="11186" width="5.28515625" style="6" customWidth="1"/>
    <col min="11187" max="11187" width="5.5703125" style="6" customWidth="1"/>
    <col min="11188" max="11188" width="5.28515625" style="6" customWidth="1"/>
    <col min="11189" max="11189" width="5.5703125" style="6" customWidth="1"/>
    <col min="11190" max="11190" width="5.28515625" style="6" customWidth="1"/>
    <col min="11191" max="11191" width="5.5703125" style="6" customWidth="1"/>
    <col min="11192" max="11192" width="5.28515625" style="6" customWidth="1"/>
    <col min="11193" max="11193" width="5.5703125" style="6" customWidth="1"/>
    <col min="11194" max="11194" width="5.28515625" style="6" customWidth="1"/>
    <col min="11195" max="11196" width="9.140625" style="6"/>
    <col min="11197" max="11197" width="5.5703125" style="6" customWidth="1"/>
    <col min="11198" max="11198" width="5.28515625" style="6" customWidth="1"/>
    <col min="11199" max="11199" width="5.5703125" style="6" customWidth="1"/>
    <col min="11200" max="11200" width="5.28515625" style="6" customWidth="1"/>
    <col min="11201" max="11201" width="5.5703125" style="6" customWidth="1"/>
    <col min="11202" max="11202" width="5.28515625" style="6" customWidth="1"/>
    <col min="11203" max="11203" width="5.5703125" style="6" customWidth="1"/>
    <col min="11204" max="11204" width="5.28515625" style="6" customWidth="1"/>
    <col min="11205" max="11205" width="5.5703125" style="6" customWidth="1"/>
    <col min="11206" max="11206" width="5.28515625" style="6" customWidth="1"/>
    <col min="11207" max="11207" width="9.140625" style="6"/>
    <col min="11208" max="11208" width="10.28515625" style="6" customWidth="1"/>
    <col min="11209" max="11209" width="9" style="6" customWidth="1"/>
    <col min="11210" max="11210" width="9.140625" style="6"/>
    <col min="11211" max="11211" width="10.28515625" style="6" customWidth="1"/>
    <col min="11212" max="11213" width="7.42578125" style="6" bestFit="1" customWidth="1"/>
    <col min="11214" max="11214" width="9.140625" style="6"/>
    <col min="11215" max="11215" width="10.28515625" style="6" customWidth="1"/>
    <col min="11216" max="11219" width="7.42578125" style="6" bestFit="1" customWidth="1"/>
    <col min="11220" max="11220" width="9.140625" style="6"/>
    <col min="11221" max="11221" width="9.7109375" style="6" customWidth="1"/>
    <col min="11222" max="11230" width="7.42578125" style="6" bestFit="1" customWidth="1"/>
    <col min="11231" max="11231" width="6.7109375" style="6" bestFit="1" customWidth="1"/>
    <col min="11232" max="11232" width="6.42578125" style="6" bestFit="1" customWidth="1"/>
    <col min="11233" max="11237" width="7.42578125" style="6" bestFit="1" customWidth="1"/>
    <col min="11238" max="11439" width="9.140625" style="6"/>
    <col min="11440" max="11440" width="25.7109375" style="6" customWidth="1"/>
    <col min="11441" max="11441" width="5.5703125" style="6" customWidth="1"/>
    <col min="11442" max="11442" width="5.28515625" style="6" customWidth="1"/>
    <col min="11443" max="11443" width="5.5703125" style="6" customWidth="1"/>
    <col min="11444" max="11444" width="5.28515625" style="6" customWidth="1"/>
    <col min="11445" max="11445" width="5.5703125" style="6" customWidth="1"/>
    <col min="11446" max="11446" width="5.28515625" style="6" customWidth="1"/>
    <col min="11447" max="11447" width="5.5703125" style="6" customWidth="1"/>
    <col min="11448" max="11448" width="5.28515625" style="6" customWidth="1"/>
    <col min="11449" max="11449" width="5.5703125" style="6" customWidth="1"/>
    <col min="11450" max="11450" width="5.28515625" style="6" customWidth="1"/>
    <col min="11451" max="11452" width="9.140625" style="6"/>
    <col min="11453" max="11453" width="5.5703125" style="6" customWidth="1"/>
    <col min="11454" max="11454" width="5.28515625" style="6" customWidth="1"/>
    <col min="11455" max="11455" width="5.5703125" style="6" customWidth="1"/>
    <col min="11456" max="11456" width="5.28515625" style="6" customWidth="1"/>
    <col min="11457" max="11457" width="5.5703125" style="6" customWidth="1"/>
    <col min="11458" max="11458" width="5.28515625" style="6" customWidth="1"/>
    <col min="11459" max="11459" width="5.5703125" style="6" customWidth="1"/>
    <col min="11460" max="11460" width="5.28515625" style="6" customWidth="1"/>
    <col min="11461" max="11461" width="5.5703125" style="6" customWidth="1"/>
    <col min="11462" max="11462" width="5.28515625" style="6" customWidth="1"/>
    <col min="11463" max="11463" width="9.140625" style="6"/>
    <col min="11464" max="11464" width="10.28515625" style="6" customWidth="1"/>
    <col min="11465" max="11465" width="9" style="6" customWidth="1"/>
    <col min="11466" max="11466" width="9.140625" style="6"/>
    <col min="11467" max="11467" width="10.28515625" style="6" customWidth="1"/>
    <col min="11468" max="11469" width="7.42578125" style="6" bestFit="1" customWidth="1"/>
    <col min="11470" max="11470" width="9.140625" style="6"/>
    <col min="11471" max="11471" width="10.28515625" style="6" customWidth="1"/>
    <col min="11472" max="11475" width="7.42578125" style="6" bestFit="1" customWidth="1"/>
    <col min="11476" max="11476" width="9.140625" style="6"/>
    <col min="11477" max="11477" width="9.7109375" style="6" customWidth="1"/>
    <col min="11478" max="11486" width="7.42578125" style="6" bestFit="1" customWidth="1"/>
    <col min="11487" max="11487" width="6.7109375" style="6" bestFit="1" customWidth="1"/>
    <col min="11488" max="11488" width="6.42578125" style="6" bestFit="1" customWidth="1"/>
    <col min="11489" max="11493" width="7.42578125" style="6" bestFit="1" customWidth="1"/>
    <col min="11494" max="11695" width="9.140625" style="6"/>
    <col min="11696" max="11696" width="25.7109375" style="6" customWidth="1"/>
    <col min="11697" max="11697" width="5.5703125" style="6" customWidth="1"/>
    <col min="11698" max="11698" width="5.28515625" style="6" customWidth="1"/>
    <col min="11699" max="11699" width="5.5703125" style="6" customWidth="1"/>
    <col min="11700" max="11700" width="5.28515625" style="6" customWidth="1"/>
    <col min="11701" max="11701" width="5.5703125" style="6" customWidth="1"/>
    <col min="11702" max="11702" width="5.28515625" style="6" customWidth="1"/>
    <col min="11703" max="11703" width="5.5703125" style="6" customWidth="1"/>
    <col min="11704" max="11704" width="5.28515625" style="6" customWidth="1"/>
    <col min="11705" max="11705" width="5.5703125" style="6" customWidth="1"/>
    <col min="11706" max="11706" width="5.28515625" style="6" customWidth="1"/>
    <col min="11707" max="11708" width="9.140625" style="6"/>
    <col min="11709" max="11709" width="5.5703125" style="6" customWidth="1"/>
    <col min="11710" max="11710" width="5.28515625" style="6" customWidth="1"/>
    <col min="11711" max="11711" width="5.5703125" style="6" customWidth="1"/>
    <col min="11712" max="11712" width="5.28515625" style="6" customWidth="1"/>
    <col min="11713" max="11713" width="5.5703125" style="6" customWidth="1"/>
    <col min="11714" max="11714" width="5.28515625" style="6" customWidth="1"/>
    <col min="11715" max="11715" width="5.5703125" style="6" customWidth="1"/>
    <col min="11716" max="11716" width="5.28515625" style="6" customWidth="1"/>
    <col min="11717" max="11717" width="5.5703125" style="6" customWidth="1"/>
    <col min="11718" max="11718" width="5.28515625" style="6" customWidth="1"/>
    <col min="11719" max="11719" width="9.140625" style="6"/>
    <col min="11720" max="11720" width="10.28515625" style="6" customWidth="1"/>
    <col min="11721" max="11721" width="9" style="6" customWidth="1"/>
    <col min="11722" max="11722" width="9.140625" style="6"/>
    <col min="11723" max="11723" width="10.28515625" style="6" customWidth="1"/>
    <col min="11724" max="11725" width="7.42578125" style="6" bestFit="1" customWidth="1"/>
    <col min="11726" max="11726" width="9.140625" style="6"/>
    <col min="11727" max="11727" width="10.28515625" style="6" customWidth="1"/>
    <col min="11728" max="11731" width="7.42578125" style="6" bestFit="1" customWidth="1"/>
    <col min="11732" max="11732" width="9.140625" style="6"/>
    <col min="11733" max="11733" width="9.7109375" style="6" customWidth="1"/>
    <col min="11734" max="11742" width="7.42578125" style="6" bestFit="1" customWidth="1"/>
    <col min="11743" max="11743" width="6.7109375" style="6" bestFit="1" customWidth="1"/>
    <col min="11744" max="11744" width="6.42578125" style="6" bestFit="1" customWidth="1"/>
    <col min="11745" max="11749" width="7.42578125" style="6" bestFit="1" customWidth="1"/>
    <col min="11750" max="11951" width="9.140625" style="6"/>
    <col min="11952" max="11952" width="25.7109375" style="6" customWidth="1"/>
    <col min="11953" max="11953" width="5.5703125" style="6" customWidth="1"/>
    <col min="11954" max="11954" width="5.28515625" style="6" customWidth="1"/>
    <col min="11955" max="11955" width="5.5703125" style="6" customWidth="1"/>
    <col min="11956" max="11956" width="5.28515625" style="6" customWidth="1"/>
    <col min="11957" max="11957" width="5.5703125" style="6" customWidth="1"/>
    <col min="11958" max="11958" width="5.28515625" style="6" customWidth="1"/>
    <col min="11959" max="11959" width="5.5703125" style="6" customWidth="1"/>
    <col min="11960" max="11960" width="5.28515625" style="6" customWidth="1"/>
    <col min="11961" max="11961" width="5.5703125" style="6" customWidth="1"/>
    <col min="11962" max="11962" width="5.28515625" style="6" customWidth="1"/>
    <col min="11963" max="11964" width="9.140625" style="6"/>
    <col min="11965" max="11965" width="5.5703125" style="6" customWidth="1"/>
    <col min="11966" max="11966" width="5.28515625" style="6" customWidth="1"/>
    <col min="11967" max="11967" width="5.5703125" style="6" customWidth="1"/>
    <col min="11968" max="11968" width="5.28515625" style="6" customWidth="1"/>
    <col min="11969" max="11969" width="5.5703125" style="6" customWidth="1"/>
    <col min="11970" max="11970" width="5.28515625" style="6" customWidth="1"/>
    <col min="11971" max="11971" width="5.5703125" style="6" customWidth="1"/>
    <col min="11972" max="11972" width="5.28515625" style="6" customWidth="1"/>
    <col min="11973" max="11973" width="5.5703125" style="6" customWidth="1"/>
    <col min="11974" max="11974" width="5.28515625" style="6" customWidth="1"/>
    <col min="11975" max="11975" width="9.140625" style="6"/>
    <col min="11976" max="11976" width="10.28515625" style="6" customWidth="1"/>
    <col min="11977" max="11977" width="9" style="6" customWidth="1"/>
    <col min="11978" max="11978" width="9.140625" style="6"/>
    <col min="11979" max="11979" width="10.28515625" style="6" customWidth="1"/>
    <col min="11980" max="11981" width="7.42578125" style="6" bestFit="1" customWidth="1"/>
    <col min="11982" max="11982" width="9.140625" style="6"/>
    <col min="11983" max="11983" width="10.28515625" style="6" customWidth="1"/>
    <col min="11984" max="11987" width="7.42578125" style="6" bestFit="1" customWidth="1"/>
    <col min="11988" max="11988" width="9.140625" style="6"/>
    <col min="11989" max="11989" width="9.7109375" style="6" customWidth="1"/>
    <col min="11990" max="11998" width="7.42578125" style="6" bestFit="1" customWidth="1"/>
    <col min="11999" max="11999" width="6.7109375" style="6" bestFit="1" customWidth="1"/>
    <col min="12000" max="12000" width="6.42578125" style="6" bestFit="1" customWidth="1"/>
    <col min="12001" max="12005" width="7.42578125" style="6" bestFit="1" customWidth="1"/>
    <col min="12006" max="12207" width="9.140625" style="6"/>
    <col min="12208" max="12208" width="25.7109375" style="6" customWidth="1"/>
    <col min="12209" max="12209" width="5.5703125" style="6" customWidth="1"/>
    <col min="12210" max="12210" width="5.28515625" style="6" customWidth="1"/>
    <col min="12211" max="12211" width="5.5703125" style="6" customWidth="1"/>
    <col min="12212" max="12212" width="5.28515625" style="6" customWidth="1"/>
    <col min="12213" max="12213" width="5.5703125" style="6" customWidth="1"/>
    <col min="12214" max="12214" width="5.28515625" style="6" customWidth="1"/>
    <col min="12215" max="12215" width="5.5703125" style="6" customWidth="1"/>
    <col min="12216" max="12216" width="5.28515625" style="6" customWidth="1"/>
    <col min="12217" max="12217" width="5.5703125" style="6" customWidth="1"/>
    <col min="12218" max="12218" width="5.28515625" style="6" customWidth="1"/>
    <col min="12219" max="12220" width="9.140625" style="6"/>
    <col min="12221" max="12221" width="5.5703125" style="6" customWidth="1"/>
    <col min="12222" max="12222" width="5.28515625" style="6" customWidth="1"/>
    <col min="12223" max="12223" width="5.5703125" style="6" customWidth="1"/>
    <col min="12224" max="12224" width="5.28515625" style="6" customWidth="1"/>
    <col min="12225" max="12225" width="5.5703125" style="6" customWidth="1"/>
    <col min="12226" max="12226" width="5.28515625" style="6" customWidth="1"/>
    <col min="12227" max="12227" width="5.5703125" style="6" customWidth="1"/>
    <col min="12228" max="12228" width="5.28515625" style="6" customWidth="1"/>
    <col min="12229" max="12229" width="5.5703125" style="6" customWidth="1"/>
    <col min="12230" max="12230" width="5.28515625" style="6" customWidth="1"/>
    <col min="12231" max="12231" width="9.140625" style="6"/>
    <col min="12232" max="12232" width="10.28515625" style="6" customWidth="1"/>
    <col min="12233" max="12233" width="9" style="6" customWidth="1"/>
    <col min="12234" max="12234" width="9.140625" style="6"/>
    <col min="12235" max="12235" width="10.28515625" style="6" customWidth="1"/>
    <col min="12236" max="12237" width="7.42578125" style="6" bestFit="1" customWidth="1"/>
    <col min="12238" max="12238" width="9.140625" style="6"/>
    <col min="12239" max="12239" width="10.28515625" style="6" customWidth="1"/>
    <col min="12240" max="12243" width="7.42578125" style="6" bestFit="1" customWidth="1"/>
    <col min="12244" max="12244" width="9.140625" style="6"/>
    <col min="12245" max="12245" width="9.7109375" style="6" customWidth="1"/>
    <col min="12246" max="12254" width="7.42578125" style="6" bestFit="1" customWidth="1"/>
    <col min="12255" max="12255" width="6.7109375" style="6" bestFit="1" customWidth="1"/>
    <col min="12256" max="12256" width="6.42578125" style="6" bestFit="1" customWidth="1"/>
    <col min="12257" max="12261" width="7.42578125" style="6" bestFit="1" customWidth="1"/>
    <col min="12262" max="12463" width="9.140625" style="6"/>
    <col min="12464" max="12464" width="25.7109375" style="6" customWidth="1"/>
    <col min="12465" max="12465" width="5.5703125" style="6" customWidth="1"/>
    <col min="12466" max="12466" width="5.28515625" style="6" customWidth="1"/>
    <col min="12467" max="12467" width="5.5703125" style="6" customWidth="1"/>
    <col min="12468" max="12468" width="5.28515625" style="6" customWidth="1"/>
    <col min="12469" max="12469" width="5.5703125" style="6" customWidth="1"/>
    <col min="12470" max="12470" width="5.28515625" style="6" customWidth="1"/>
    <col min="12471" max="12471" width="5.5703125" style="6" customWidth="1"/>
    <col min="12472" max="12472" width="5.28515625" style="6" customWidth="1"/>
    <col min="12473" max="12473" width="5.5703125" style="6" customWidth="1"/>
    <col min="12474" max="12474" width="5.28515625" style="6" customWidth="1"/>
    <col min="12475" max="12476" width="9.140625" style="6"/>
    <col min="12477" max="12477" width="5.5703125" style="6" customWidth="1"/>
    <col min="12478" max="12478" width="5.28515625" style="6" customWidth="1"/>
    <col min="12479" max="12479" width="5.5703125" style="6" customWidth="1"/>
    <col min="12480" max="12480" width="5.28515625" style="6" customWidth="1"/>
    <col min="12481" max="12481" width="5.5703125" style="6" customWidth="1"/>
    <col min="12482" max="12482" width="5.28515625" style="6" customWidth="1"/>
    <col min="12483" max="12483" width="5.5703125" style="6" customWidth="1"/>
    <col min="12484" max="12484" width="5.28515625" style="6" customWidth="1"/>
    <col min="12485" max="12485" width="5.5703125" style="6" customWidth="1"/>
    <col min="12486" max="12486" width="5.28515625" style="6" customWidth="1"/>
    <col min="12487" max="12487" width="9.140625" style="6"/>
    <col min="12488" max="12488" width="10.28515625" style="6" customWidth="1"/>
    <col min="12489" max="12489" width="9" style="6" customWidth="1"/>
    <col min="12490" max="12490" width="9.140625" style="6"/>
    <col min="12491" max="12491" width="10.28515625" style="6" customWidth="1"/>
    <col min="12492" max="12493" width="7.42578125" style="6" bestFit="1" customWidth="1"/>
    <col min="12494" max="12494" width="9.140625" style="6"/>
    <col min="12495" max="12495" width="10.28515625" style="6" customWidth="1"/>
    <col min="12496" max="12499" width="7.42578125" style="6" bestFit="1" customWidth="1"/>
    <col min="12500" max="12500" width="9.140625" style="6"/>
    <col min="12501" max="12501" width="9.7109375" style="6" customWidth="1"/>
    <col min="12502" max="12510" width="7.42578125" style="6" bestFit="1" customWidth="1"/>
    <col min="12511" max="12511" width="6.7109375" style="6" bestFit="1" customWidth="1"/>
    <col min="12512" max="12512" width="6.42578125" style="6" bestFit="1" customWidth="1"/>
    <col min="12513" max="12517" width="7.42578125" style="6" bestFit="1" customWidth="1"/>
    <col min="12518" max="12719" width="9.140625" style="6"/>
    <col min="12720" max="12720" width="25.7109375" style="6" customWidth="1"/>
    <col min="12721" max="12721" width="5.5703125" style="6" customWidth="1"/>
    <col min="12722" max="12722" width="5.28515625" style="6" customWidth="1"/>
    <col min="12723" max="12723" width="5.5703125" style="6" customWidth="1"/>
    <col min="12724" max="12724" width="5.28515625" style="6" customWidth="1"/>
    <col min="12725" max="12725" width="5.5703125" style="6" customWidth="1"/>
    <col min="12726" max="12726" width="5.28515625" style="6" customWidth="1"/>
    <col min="12727" max="12727" width="5.5703125" style="6" customWidth="1"/>
    <col min="12728" max="12728" width="5.28515625" style="6" customWidth="1"/>
    <col min="12729" max="12729" width="5.5703125" style="6" customWidth="1"/>
    <col min="12730" max="12730" width="5.28515625" style="6" customWidth="1"/>
    <col min="12731" max="12732" width="9.140625" style="6"/>
    <col min="12733" max="12733" width="5.5703125" style="6" customWidth="1"/>
    <col min="12734" max="12734" width="5.28515625" style="6" customWidth="1"/>
    <col min="12735" max="12735" width="5.5703125" style="6" customWidth="1"/>
    <col min="12736" max="12736" width="5.28515625" style="6" customWidth="1"/>
    <col min="12737" max="12737" width="5.5703125" style="6" customWidth="1"/>
    <col min="12738" max="12738" width="5.28515625" style="6" customWidth="1"/>
    <col min="12739" max="12739" width="5.5703125" style="6" customWidth="1"/>
    <col min="12740" max="12740" width="5.28515625" style="6" customWidth="1"/>
    <col min="12741" max="12741" width="5.5703125" style="6" customWidth="1"/>
    <col min="12742" max="12742" width="5.28515625" style="6" customWidth="1"/>
    <col min="12743" max="12743" width="9.140625" style="6"/>
    <col min="12744" max="12744" width="10.28515625" style="6" customWidth="1"/>
    <col min="12745" max="12745" width="9" style="6" customWidth="1"/>
    <col min="12746" max="12746" width="9.140625" style="6"/>
    <col min="12747" max="12747" width="10.28515625" style="6" customWidth="1"/>
    <col min="12748" max="12749" width="7.42578125" style="6" bestFit="1" customWidth="1"/>
    <col min="12750" max="12750" width="9.140625" style="6"/>
    <col min="12751" max="12751" width="10.28515625" style="6" customWidth="1"/>
    <col min="12752" max="12755" width="7.42578125" style="6" bestFit="1" customWidth="1"/>
    <col min="12756" max="12756" width="9.140625" style="6"/>
    <col min="12757" max="12757" width="9.7109375" style="6" customWidth="1"/>
    <col min="12758" max="12766" width="7.42578125" style="6" bestFit="1" customWidth="1"/>
    <col min="12767" max="12767" width="6.7109375" style="6" bestFit="1" customWidth="1"/>
    <col min="12768" max="12768" width="6.42578125" style="6" bestFit="1" customWidth="1"/>
    <col min="12769" max="12773" width="7.42578125" style="6" bestFit="1" customWidth="1"/>
    <col min="12774" max="12975" width="9.140625" style="6"/>
    <col min="12976" max="12976" width="25.7109375" style="6" customWidth="1"/>
    <col min="12977" max="12977" width="5.5703125" style="6" customWidth="1"/>
    <col min="12978" max="12978" width="5.28515625" style="6" customWidth="1"/>
    <col min="12979" max="12979" width="5.5703125" style="6" customWidth="1"/>
    <col min="12980" max="12980" width="5.28515625" style="6" customWidth="1"/>
    <col min="12981" max="12981" width="5.5703125" style="6" customWidth="1"/>
    <col min="12982" max="12982" width="5.28515625" style="6" customWidth="1"/>
    <col min="12983" max="12983" width="5.5703125" style="6" customWidth="1"/>
    <col min="12984" max="12984" width="5.28515625" style="6" customWidth="1"/>
    <col min="12985" max="12985" width="5.5703125" style="6" customWidth="1"/>
    <col min="12986" max="12986" width="5.28515625" style="6" customWidth="1"/>
    <col min="12987" max="12988" width="9.140625" style="6"/>
    <col min="12989" max="12989" width="5.5703125" style="6" customWidth="1"/>
    <col min="12990" max="12990" width="5.28515625" style="6" customWidth="1"/>
    <col min="12991" max="12991" width="5.5703125" style="6" customWidth="1"/>
    <col min="12992" max="12992" width="5.28515625" style="6" customWidth="1"/>
    <col min="12993" max="12993" width="5.5703125" style="6" customWidth="1"/>
    <col min="12994" max="12994" width="5.28515625" style="6" customWidth="1"/>
    <col min="12995" max="12995" width="5.5703125" style="6" customWidth="1"/>
    <col min="12996" max="12996" width="5.28515625" style="6" customWidth="1"/>
    <col min="12997" max="12997" width="5.5703125" style="6" customWidth="1"/>
    <col min="12998" max="12998" width="5.28515625" style="6" customWidth="1"/>
    <col min="12999" max="12999" width="9.140625" style="6"/>
    <col min="13000" max="13000" width="10.28515625" style="6" customWidth="1"/>
    <col min="13001" max="13001" width="9" style="6" customWidth="1"/>
    <col min="13002" max="13002" width="9.140625" style="6"/>
    <col min="13003" max="13003" width="10.28515625" style="6" customWidth="1"/>
    <col min="13004" max="13005" width="7.42578125" style="6" bestFit="1" customWidth="1"/>
    <col min="13006" max="13006" width="9.140625" style="6"/>
    <col min="13007" max="13007" width="10.28515625" style="6" customWidth="1"/>
    <col min="13008" max="13011" width="7.42578125" style="6" bestFit="1" customWidth="1"/>
    <col min="13012" max="13012" width="9.140625" style="6"/>
    <col min="13013" max="13013" width="9.7109375" style="6" customWidth="1"/>
    <col min="13014" max="13022" width="7.42578125" style="6" bestFit="1" customWidth="1"/>
    <col min="13023" max="13023" width="6.7109375" style="6" bestFit="1" customWidth="1"/>
    <col min="13024" max="13024" width="6.42578125" style="6" bestFit="1" customWidth="1"/>
    <col min="13025" max="13029" width="7.42578125" style="6" bestFit="1" customWidth="1"/>
    <col min="13030" max="13231" width="9.140625" style="6"/>
    <col min="13232" max="13232" width="25.7109375" style="6" customWidth="1"/>
    <col min="13233" max="13233" width="5.5703125" style="6" customWidth="1"/>
    <col min="13234" max="13234" width="5.28515625" style="6" customWidth="1"/>
    <col min="13235" max="13235" width="5.5703125" style="6" customWidth="1"/>
    <col min="13236" max="13236" width="5.28515625" style="6" customWidth="1"/>
    <col min="13237" max="13237" width="5.5703125" style="6" customWidth="1"/>
    <col min="13238" max="13238" width="5.28515625" style="6" customWidth="1"/>
    <col min="13239" max="13239" width="5.5703125" style="6" customWidth="1"/>
    <col min="13240" max="13240" width="5.28515625" style="6" customWidth="1"/>
    <col min="13241" max="13241" width="5.5703125" style="6" customWidth="1"/>
    <col min="13242" max="13242" width="5.28515625" style="6" customWidth="1"/>
    <col min="13243" max="13244" width="9.140625" style="6"/>
    <col min="13245" max="13245" width="5.5703125" style="6" customWidth="1"/>
    <col min="13246" max="13246" width="5.28515625" style="6" customWidth="1"/>
    <col min="13247" max="13247" width="5.5703125" style="6" customWidth="1"/>
    <col min="13248" max="13248" width="5.28515625" style="6" customWidth="1"/>
    <col min="13249" max="13249" width="5.5703125" style="6" customWidth="1"/>
    <col min="13250" max="13250" width="5.28515625" style="6" customWidth="1"/>
    <col min="13251" max="13251" width="5.5703125" style="6" customWidth="1"/>
    <col min="13252" max="13252" width="5.28515625" style="6" customWidth="1"/>
    <col min="13253" max="13253" width="5.5703125" style="6" customWidth="1"/>
    <col min="13254" max="13254" width="5.28515625" style="6" customWidth="1"/>
    <col min="13255" max="13255" width="9.140625" style="6"/>
    <col min="13256" max="13256" width="10.28515625" style="6" customWidth="1"/>
    <col min="13257" max="13257" width="9" style="6" customWidth="1"/>
    <col min="13258" max="13258" width="9.140625" style="6"/>
    <col min="13259" max="13259" width="10.28515625" style="6" customWidth="1"/>
    <col min="13260" max="13261" width="7.42578125" style="6" bestFit="1" customWidth="1"/>
    <col min="13262" max="13262" width="9.140625" style="6"/>
    <col min="13263" max="13263" width="10.28515625" style="6" customWidth="1"/>
    <col min="13264" max="13267" width="7.42578125" style="6" bestFit="1" customWidth="1"/>
    <col min="13268" max="13268" width="9.140625" style="6"/>
    <col min="13269" max="13269" width="9.7109375" style="6" customWidth="1"/>
    <col min="13270" max="13278" width="7.42578125" style="6" bestFit="1" customWidth="1"/>
    <col min="13279" max="13279" width="6.7109375" style="6" bestFit="1" customWidth="1"/>
    <col min="13280" max="13280" width="6.42578125" style="6" bestFit="1" customWidth="1"/>
    <col min="13281" max="13285" width="7.42578125" style="6" bestFit="1" customWidth="1"/>
    <col min="13286" max="13487" width="9.140625" style="6"/>
    <col min="13488" max="13488" width="25.7109375" style="6" customWidth="1"/>
    <col min="13489" max="13489" width="5.5703125" style="6" customWidth="1"/>
    <col min="13490" max="13490" width="5.28515625" style="6" customWidth="1"/>
    <col min="13491" max="13491" width="5.5703125" style="6" customWidth="1"/>
    <col min="13492" max="13492" width="5.28515625" style="6" customWidth="1"/>
    <col min="13493" max="13493" width="5.5703125" style="6" customWidth="1"/>
    <col min="13494" max="13494" width="5.28515625" style="6" customWidth="1"/>
    <col min="13495" max="13495" width="5.5703125" style="6" customWidth="1"/>
    <col min="13496" max="13496" width="5.28515625" style="6" customWidth="1"/>
    <col min="13497" max="13497" width="5.5703125" style="6" customWidth="1"/>
    <col min="13498" max="13498" width="5.28515625" style="6" customWidth="1"/>
    <col min="13499" max="13500" width="9.140625" style="6"/>
    <col min="13501" max="13501" width="5.5703125" style="6" customWidth="1"/>
    <col min="13502" max="13502" width="5.28515625" style="6" customWidth="1"/>
    <col min="13503" max="13503" width="5.5703125" style="6" customWidth="1"/>
    <col min="13504" max="13504" width="5.28515625" style="6" customWidth="1"/>
    <col min="13505" max="13505" width="5.5703125" style="6" customWidth="1"/>
    <col min="13506" max="13506" width="5.28515625" style="6" customWidth="1"/>
    <col min="13507" max="13507" width="5.5703125" style="6" customWidth="1"/>
    <col min="13508" max="13508" width="5.28515625" style="6" customWidth="1"/>
    <col min="13509" max="13509" width="5.5703125" style="6" customWidth="1"/>
    <col min="13510" max="13510" width="5.28515625" style="6" customWidth="1"/>
    <col min="13511" max="13511" width="9.140625" style="6"/>
    <col min="13512" max="13512" width="10.28515625" style="6" customWidth="1"/>
    <col min="13513" max="13513" width="9" style="6" customWidth="1"/>
    <col min="13514" max="13514" width="9.140625" style="6"/>
    <col min="13515" max="13515" width="10.28515625" style="6" customWidth="1"/>
    <col min="13516" max="13517" width="7.42578125" style="6" bestFit="1" customWidth="1"/>
    <col min="13518" max="13518" width="9.140625" style="6"/>
    <col min="13519" max="13519" width="10.28515625" style="6" customWidth="1"/>
    <col min="13520" max="13523" width="7.42578125" style="6" bestFit="1" customWidth="1"/>
    <col min="13524" max="13524" width="9.140625" style="6"/>
    <col min="13525" max="13525" width="9.7109375" style="6" customWidth="1"/>
    <col min="13526" max="13534" width="7.42578125" style="6" bestFit="1" customWidth="1"/>
    <col min="13535" max="13535" width="6.7109375" style="6" bestFit="1" customWidth="1"/>
    <col min="13536" max="13536" width="6.42578125" style="6" bestFit="1" customWidth="1"/>
    <col min="13537" max="13541" width="7.42578125" style="6" bestFit="1" customWidth="1"/>
    <col min="13542" max="13743" width="9.140625" style="6"/>
    <col min="13744" max="13744" width="25.7109375" style="6" customWidth="1"/>
    <col min="13745" max="13745" width="5.5703125" style="6" customWidth="1"/>
    <col min="13746" max="13746" width="5.28515625" style="6" customWidth="1"/>
    <col min="13747" max="13747" width="5.5703125" style="6" customWidth="1"/>
    <col min="13748" max="13748" width="5.28515625" style="6" customWidth="1"/>
    <col min="13749" max="13749" width="5.5703125" style="6" customWidth="1"/>
    <col min="13750" max="13750" width="5.28515625" style="6" customWidth="1"/>
    <col min="13751" max="13751" width="5.5703125" style="6" customWidth="1"/>
    <col min="13752" max="13752" width="5.28515625" style="6" customWidth="1"/>
    <col min="13753" max="13753" width="5.5703125" style="6" customWidth="1"/>
    <col min="13754" max="13754" width="5.28515625" style="6" customWidth="1"/>
    <col min="13755" max="13756" width="9.140625" style="6"/>
    <col min="13757" max="13757" width="5.5703125" style="6" customWidth="1"/>
    <col min="13758" max="13758" width="5.28515625" style="6" customWidth="1"/>
    <col min="13759" max="13759" width="5.5703125" style="6" customWidth="1"/>
    <col min="13760" max="13760" width="5.28515625" style="6" customWidth="1"/>
    <col min="13761" max="13761" width="5.5703125" style="6" customWidth="1"/>
    <col min="13762" max="13762" width="5.28515625" style="6" customWidth="1"/>
    <col min="13763" max="13763" width="5.5703125" style="6" customWidth="1"/>
    <col min="13764" max="13764" width="5.28515625" style="6" customWidth="1"/>
    <col min="13765" max="13765" width="5.5703125" style="6" customWidth="1"/>
    <col min="13766" max="13766" width="5.28515625" style="6" customWidth="1"/>
    <col min="13767" max="13767" width="9.140625" style="6"/>
    <col min="13768" max="13768" width="10.28515625" style="6" customWidth="1"/>
    <col min="13769" max="13769" width="9" style="6" customWidth="1"/>
    <col min="13770" max="13770" width="9.140625" style="6"/>
    <col min="13771" max="13771" width="10.28515625" style="6" customWidth="1"/>
    <col min="13772" max="13773" width="7.42578125" style="6" bestFit="1" customWidth="1"/>
    <col min="13774" max="13774" width="9.140625" style="6"/>
    <col min="13775" max="13775" width="10.28515625" style="6" customWidth="1"/>
    <col min="13776" max="13779" width="7.42578125" style="6" bestFit="1" customWidth="1"/>
    <col min="13780" max="13780" width="9.140625" style="6"/>
    <col min="13781" max="13781" width="9.7109375" style="6" customWidth="1"/>
    <col min="13782" max="13790" width="7.42578125" style="6" bestFit="1" customWidth="1"/>
    <col min="13791" max="13791" width="6.7109375" style="6" bestFit="1" customWidth="1"/>
    <col min="13792" max="13792" width="6.42578125" style="6" bestFit="1" customWidth="1"/>
    <col min="13793" max="13797" width="7.42578125" style="6" bestFit="1" customWidth="1"/>
    <col min="13798" max="13999" width="9.140625" style="6"/>
    <col min="14000" max="14000" width="25.7109375" style="6" customWidth="1"/>
    <col min="14001" max="14001" width="5.5703125" style="6" customWidth="1"/>
    <col min="14002" max="14002" width="5.28515625" style="6" customWidth="1"/>
    <col min="14003" max="14003" width="5.5703125" style="6" customWidth="1"/>
    <col min="14004" max="14004" width="5.28515625" style="6" customWidth="1"/>
    <col min="14005" max="14005" width="5.5703125" style="6" customWidth="1"/>
    <col min="14006" max="14006" width="5.28515625" style="6" customWidth="1"/>
    <col min="14007" max="14007" width="5.5703125" style="6" customWidth="1"/>
    <col min="14008" max="14008" width="5.28515625" style="6" customWidth="1"/>
    <col min="14009" max="14009" width="5.5703125" style="6" customWidth="1"/>
    <col min="14010" max="14010" width="5.28515625" style="6" customWidth="1"/>
    <col min="14011" max="14012" width="9.140625" style="6"/>
    <col min="14013" max="14013" width="5.5703125" style="6" customWidth="1"/>
    <col min="14014" max="14014" width="5.28515625" style="6" customWidth="1"/>
    <col min="14015" max="14015" width="5.5703125" style="6" customWidth="1"/>
    <col min="14016" max="14016" width="5.28515625" style="6" customWidth="1"/>
    <col min="14017" max="14017" width="5.5703125" style="6" customWidth="1"/>
    <col min="14018" max="14018" width="5.28515625" style="6" customWidth="1"/>
    <col min="14019" max="14019" width="5.5703125" style="6" customWidth="1"/>
    <col min="14020" max="14020" width="5.28515625" style="6" customWidth="1"/>
    <col min="14021" max="14021" width="5.5703125" style="6" customWidth="1"/>
    <col min="14022" max="14022" width="5.28515625" style="6" customWidth="1"/>
    <col min="14023" max="14023" width="9.140625" style="6"/>
    <col min="14024" max="14024" width="10.28515625" style="6" customWidth="1"/>
    <col min="14025" max="14025" width="9" style="6" customWidth="1"/>
    <col min="14026" max="14026" width="9.140625" style="6"/>
    <col min="14027" max="14027" width="10.28515625" style="6" customWidth="1"/>
    <col min="14028" max="14029" width="7.42578125" style="6" bestFit="1" customWidth="1"/>
    <col min="14030" max="14030" width="9.140625" style="6"/>
    <col min="14031" max="14031" width="10.28515625" style="6" customWidth="1"/>
    <col min="14032" max="14035" width="7.42578125" style="6" bestFit="1" customWidth="1"/>
    <col min="14036" max="14036" width="9.140625" style="6"/>
    <col min="14037" max="14037" width="9.7109375" style="6" customWidth="1"/>
    <col min="14038" max="14046" width="7.42578125" style="6" bestFit="1" customWidth="1"/>
    <col min="14047" max="14047" width="6.7109375" style="6" bestFit="1" customWidth="1"/>
    <col min="14048" max="14048" width="6.42578125" style="6" bestFit="1" customWidth="1"/>
    <col min="14049" max="14053" width="7.42578125" style="6" bestFit="1" customWidth="1"/>
    <col min="14054" max="14255" width="9.140625" style="6"/>
    <col min="14256" max="14256" width="25.7109375" style="6" customWidth="1"/>
    <col min="14257" max="14257" width="5.5703125" style="6" customWidth="1"/>
    <col min="14258" max="14258" width="5.28515625" style="6" customWidth="1"/>
    <col min="14259" max="14259" width="5.5703125" style="6" customWidth="1"/>
    <col min="14260" max="14260" width="5.28515625" style="6" customWidth="1"/>
    <col min="14261" max="14261" width="5.5703125" style="6" customWidth="1"/>
    <col min="14262" max="14262" width="5.28515625" style="6" customWidth="1"/>
    <col min="14263" max="14263" width="5.5703125" style="6" customWidth="1"/>
    <col min="14264" max="14264" width="5.28515625" style="6" customWidth="1"/>
    <col min="14265" max="14265" width="5.5703125" style="6" customWidth="1"/>
    <col min="14266" max="14266" width="5.28515625" style="6" customWidth="1"/>
    <col min="14267" max="14268" width="9.140625" style="6"/>
    <col min="14269" max="14269" width="5.5703125" style="6" customWidth="1"/>
    <col min="14270" max="14270" width="5.28515625" style="6" customWidth="1"/>
    <col min="14271" max="14271" width="5.5703125" style="6" customWidth="1"/>
    <col min="14272" max="14272" width="5.28515625" style="6" customWidth="1"/>
    <col min="14273" max="14273" width="5.5703125" style="6" customWidth="1"/>
    <col min="14274" max="14274" width="5.28515625" style="6" customWidth="1"/>
    <col min="14275" max="14275" width="5.5703125" style="6" customWidth="1"/>
    <col min="14276" max="14276" width="5.28515625" style="6" customWidth="1"/>
    <col min="14277" max="14277" width="5.5703125" style="6" customWidth="1"/>
    <col min="14278" max="14278" width="5.28515625" style="6" customWidth="1"/>
    <col min="14279" max="14279" width="9.140625" style="6"/>
    <col min="14280" max="14280" width="10.28515625" style="6" customWidth="1"/>
    <col min="14281" max="14281" width="9" style="6" customWidth="1"/>
    <col min="14282" max="14282" width="9.140625" style="6"/>
    <col min="14283" max="14283" width="10.28515625" style="6" customWidth="1"/>
    <col min="14284" max="14285" width="7.42578125" style="6" bestFit="1" customWidth="1"/>
    <col min="14286" max="14286" width="9.140625" style="6"/>
    <col min="14287" max="14287" width="10.28515625" style="6" customWidth="1"/>
    <col min="14288" max="14291" width="7.42578125" style="6" bestFit="1" customWidth="1"/>
    <col min="14292" max="14292" width="9.140625" style="6"/>
    <col min="14293" max="14293" width="9.7109375" style="6" customWidth="1"/>
    <col min="14294" max="14302" width="7.42578125" style="6" bestFit="1" customWidth="1"/>
    <col min="14303" max="14303" width="6.7109375" style="6" bestFit="1" customWidth="1"/>
    <col min="14304" max="14304" width="6.42578125" style="6" bestFit="1" customWidth="1"/>
    <col min="14305" max="14309" width="7.42578125" style="6" bestFit="1" customWidth="1"/>
    <col min="14310" max="14511" width="9.140625" style="6"/>
    <col min="14512" max="14512" width="25.7109375" style="6" customWidth="1"/>
    <col min="14513" max="14513" width="5.5703125" style="6" customWidth="1"/>
    <col min="14514" max="14514" width="5.28515625" style="6" customWidth="1"/>
    <col min="14515" max="14515" width="5.5703125" style="6" customWidth="1"/>
    <col min="14516" max="14516" width="5.28515625" style="6" customWidth="1"/>
    <col min="14517" max="14517" width="5.5703125" style="6" customWidth="1"/>
    <col min="14518" max="14518" width="5.28515625" style="6" customWidth="1"/>
    <col min="14519" max="14519" width="5.5703125" style="6" customWidth="1"/>
    <col min="14520" max="14520" width="5.28515625" style="6" customWidth="1"/>
    <col min="14521" max="14521" width="5.5703125" style="6" customWidth="1"/>
    <col min="14522" max="14522" width="5.28515625" style="6" customWidth="1"/>
    <col min="14523" max="14524" width="9.140625" style="6"/>
    <col min="14525" max="14525" width="5.5703125" style="6" customWidth="1"/>
    <col min="14526" max="14526" width="5.28515625" style="6" customWidth="1"/>
    <col min="14527" max="14527" width="5.5703125" style="6" customWidth="1"/>
    <col min="14528" max="14528" width="5.28515625" style="6" customWidth="1"/>
    <col min="14529" max="14529" width="5.5703125" style="6" customWidth="1"/>
    <col min="14530" max="14530" width="5.28515625" style="6" customWidth="1"/>
    <col min="14531" max="14531" width="5.5703125" style="6" customWidth="1"/>
    <col min="14532" max="14532" width="5.28515625" style="6" customWidth="1"/>
    <col min="14533" max="14533" width="5.5703125" style="6" customWidth="1"/>
    <col min="14534" max="14534" width="5.28515625" style="6" customWidth="1"/>
    <col min="14535" max="14535" width="9.140625" style="6"/>
    <col min="14536" max="14536" width="10.28515625" style="6" customWidth="1"/>
    <col min="14537" max="14537" width="9" style="6" customWidth="1"/>
    <col min="14538" max="14538" width="9.140625" style="6"/>
    <col min="14539" max="14539" width="10.28515625" style="6" customWidth="1"/>
    <col min="14540" max="14541" width="7.42578125" style="6" bestFit="1" customWidth="1"/>
    <col min="14542" max="14542" width="9.140625" style="6"/>
    <col min="14543" max="14543" width="10.28515625" style="6" customWidth="1"/>
    <col min="14544" max="14547" width="7.42578125" style="6" bestFit="1" customWidth="1"/>
    <col min="14548" max="14548" width="9.140625" style="6"/>
    <col min="14549" max="14549" width="9.7109375" style="6" customWidth="1"/>
    <col min="14550" max="14558" width="7.42578125" style="6" bestFit="1" customWidth="1"/>
    <col min="14559" max="14559" width="6.7109375" style="6" bestFit="1" customWidth="1"/>
    <col min="14560" max="14560" width="6.42578125" style="6" bestFit="1" customWidth="1"/>
    <col min="14561" max="14565" width="7.42578125" style="6" bestFit="1" customWidth="1"/>
    <col min="14566" max="14767" width="9.140625" style="6"/>
    <col min="14768" max="14768" width="25.7109375" style="6" customWidth="1"/>
    <col min="14769" max="14769" width="5.5703125" style="6" customWidth="1"/>
    <col min="14770" max="14770" width="5.28515625" style="6" customWidth="1"/>
    <col min="14771" max="14771" width="5.5703125" style="6" customWidth="1"/>
    <col min="14772" max="14772" width="5.28515625" style="6" customWidth="1"/>
    <col min="14773" max="14773" width="5.5703125" style="6" customWidth="1"/>
    <col min="14774" max="14774" width="5.28515625" style="6" customWidth="1"/>
    <col min="14775" max="14775" width="5.5703125" style="6" customWidth="1"/>
    <col min="14776" max="14776" width="5.28515625" style="6" customWidth="1"/>
    <col min="14777" max="14777" width="5.5703125" style="6" customWidth="1"/>
    <col min="14778" max="14778" width="5.28515625" style="6" customWidth="1"/>
    <col min="14779" max="14780" width="9.140625" style="6"/>
    <col min="14781" max="14781" width="5.5703125" style="6" customWidth="1"/>
    <col min="14782" max="14782" width="5.28515625" style="6" customWidth="1"/>
    <col min="14783" max="14783" width="5.5703125" style="6" customWidth="1"/>
    <col min="14784" max="14784" width="5.28515625" style="6" customWidth="1"/>
    <col min="14785" max="14785" width="5.5703125" style="6" customWidth="1"/>
    <col min="14786" max="14786" width="5.28515625" style="6" customWidth="1"/>
    <col min="14787" max="14787" width="5.5703125" style="6" customWidth="1"/>
    <col min="14788" max="14788" width="5.28515625" style="6" customWidth="1"/>
    <col min="14789" max="14789" width="5.5703125" style="6" customWidth="1"/>
    <col min="14790" max="14790" width="5.28515625" style="6" customWidth="1"/>
    <col min="14791" max="14791" width="9.140625" style="6"/>
    <col min="14792" max="14792" width="10.28515625" style="6" customWidth="1"/>
    <col min="14793" max="14793" width="9" style="6" customWidth="1"/>
    <col min="14794" max="14794" width="9.140625" style="6"/>
    <col min="14795" max="14795" width="10.28515625" style="6" customWidth="1"/>
    <col min="14796" max="14797" width="7.42578125" style="6" bestFit="1" customWidth="1"/>
    <col min="14798" max="14798" width="9.140625" style="6"/>
    <col min="14799" max="14799" width="10.28515625" style="6" customWidth="1"/>
    <col min="14800" max="14803" width="7.42578125" style="6" bestFit="1" customWidth="1"/>
    <col min="14804" max="14804" width="9.140625" style="6"/>
    <col min="14805" max="14805" width="9.7109375" style="6" customWidth="1"/>
    <col min="14806" max="14814" width="7.42578125" style="6" bestFit="1" customWidth="1"/>
    <col min="14815" max="14815" width="6.7109375" style="6" bestFit="1" customWidth="1"/>
    <col min="14816" max="14816" width="6.42578125" style="6" bestFit="1" customWidth="1"/>
    <col min="14817" max="14821" width="7.42578125" style="6" bestFit="1" customWidth="1"/>
    <col min="14822" max="15023" width="9.140625" style="6"/>
    <col min="15024" max="15024" width="25.7109375" style="6" customWidth="1"/>
    <col min="15025" max="15025" width="5.5703125" style="6" customWidth="1"/>
    <col min="15026" max="15026" width="5.28515625" style="6" customWidth="1"/>
    <col min="15027" max="15027" width="5.5703125" style="6" customWidth="1"/>
    <col min="15028" max="15028" width="5.28515625" style="6" customWidth="1"/>
    <col min="15029" max="15029" width="5.5703125" style="6" customWidth="1"/>
    <col min="15030" max="15030" width="5.28515625" style="6" customWidth="1"/>
    <col min="15031" max="15031" width="5.5703125" style="6" customWidth="1"/>
    <col min="15032" max="15032" width="5.28515625" style="6" customWidth="1"/>
    <col min="15033" max="15033" width="5.5703125" style="6" customWidth="1"/>
    <col min="15034" max="15034" width="5.28515625" style="6" customWidth="1"/>
    <col min="15035" max="15036" width="9.140625" style="6"/>
    <col min="15037" max="15037" width="5.5703125" style="6" customWidth="1"/>
    <col min="15038" max="15038" width="5.28515625" style="6" customWidth="1"/>
    <col min="15039" max="15039" width="5.5703125" style="6" customWidth="1"/>
    <col min="15040" max="15040" width="5.28515625" style="6" customWidth="1"/>
    <col min="15041" max="15041" width="5.5703125" style="6" customWidth="1"/>
    <col min="15042" max="15042" width="5.28515625" style="6" customWidth="1"/>
    <col min="15043" max="15043" width="5.5703125" style="6" customWidth="1"/>
    <col min="15044" max="15044" width="5.28515625" style="6" customWidth="1"/>
    <col min="15045" max="15045" width="5.5703125" style="6" customWidth="1"/>
    <col min="15046" max="15046" width="5.28515625" style="6" customWidth="1"/>
    <col min="15047" max="15047" width="9.140625" style="6"/>
    <col min="15048" max="15048" width="10.28515625" style="6" customWidth="1"/>
    <col min="15049" max="15049" width="9" style="6" customWidth="1"/>
    <col min="15050" max="15050" width="9.140625" style="6"/>
    <col min="15051" max="15051" width="10.28515625" style="6" customWidth="1"/>
    <col min="15052" max="15053" width="7.42578125" style="6" bestFit="1" customWidth="1"/>
    <col min="15054" max="15054" width="9.140625" style="6"/>
    <col min="15055" max="15055" width="10.28515625" style="6" customWidth="1"/>
    <col min="15056" max="15059" width="7.42578125" style="6" bestFit="1" customWidth="1"/>
    <col min="15060" max="15060" width="9.140625" style="6"/>
    <col min="15061" max="15061" width="9.7109375" style="6" customWidth="1"/>
    <col min="15062" max="15070" width="7.42578125" style="6" bestFit="1" customWidth="1"/>
    <col min="15071" max="15071" width="6.7109375" style="6" bestFit="1" customWidth="1"/>
    <col min="15072" max="15072" width="6.42578125" style="6" bestFit="1" customWidth="1"/>
    <col min="15073" max="15077" width="7.42578125" style="6" bestFit="1" customWidth="1"/>
    <col min="15078" max="15279" width="9.140625" style="6"/>
    <col min="15280" max="15280" width="25.7109375" style="6" customWidth="1"/>
    <col min="15281" max="15281" width="5.5703125" style="6" customWidth="1"/>
    <col min="15282" max="15282" width="5.28515625" style="6" customWidth="1"/>
    <col min="15283" max="15283" width="5.5703125" style="6" customWidth="1"/>
    <col min="15284" max="15284" width="5.28515625" style="6" customWidth="1"/>
    <col min="15285" max="15285" width="5.5703125" style="6" customWidth="1"/>
    <col min="15286" max="15286" width="5.28515625" style="6" customWidth="1"/>
    <col min="15287" max="15287" width="5.5703125" style="6" customWidth="1"/>
    <col min="15288" max="15288" width="5.28515625" style="6" customWidth="1"/>
    <col min="15289" max="15289" width="5.5703125" style="6" customWidth="1"/>
    <col min="15290" max="15290" width="5.28515625" style="6" customWidth="1"/>
    <col min="15291" max="15292" width="9.140625" style="6"/>
    <col min="15293" max="15293" width="5.5703125" style="6" customWidth="1"/>
    <col min="15294" max="15294" width="5.28515625" style="6" customWidth="1"/>
    <col min="15295" max="15295" width="5.5703125" style="6" customWidth="1"/>
    <col min="15296" max="15296" width="5.28515625" style="6" customWidth="1"/>
    <col min="15297" max="15297" width="5.5703125" style="6" customWidth="1"/>
    <col min="15298" max="15298" width="5.28515625" style="6" customWidth="1"/>
    <col min="15299" max="15299" width="5.5703125" style="6" customWidth="1"/>
    <col min="15300" max="15300" width="5.28515625" style="6" customWidth="1"/>
    <col min="15301" max="15301" width="5.5703125" style="6" customWidth="1"/>
    <col min="15302" max="15302" width="5.28515625" style="6" customWidth="1"/>
    <col min="15303" max="15303" width="9.140625" style="6"/>
    <col min="15304" max="15304" width="10.28515625" style="6" customWidth="1"/>
    <col min="15305" max="15305" width="9" style="6" customWidth="1"/>
    <col min="15306" max="15306" width="9.140625" style="6"/>
    <col min="15307" max="15307" width="10.28515625" style="6" customWidth="1"/>
    <col min="15308" max="15309" width="7.42578125" style="6" bestFit="1" customWidth="1"/>
    <col min="15310" max="15310" width="9.140625" style="6"/>
    <col min="15311" max="15311" width="10.28515625" style="6" customWidth="1"/>
    <col min="15312" max="15315" width="7.42578125" style="6" bestFit="1" customWidth="1"/>
    <col min="15316" max="15316" width="9.140625" style="6"/>
    <col min="15317" max="15317" width="9.7109375" style="6" customWidth="1"/>
    <col min="15318" max="15326" width="7.42578125" style="6" bestFit="1" customWidth="1"/>
    <col min="15327" max="15327" width="6.7109375" style="6" bestFit="1" customWidth="1"/>
    <col min="15328" max="15328" width="6.42578125" style="6" bestFit="1" customWidth="1"/>
    <col min="15329" max="15333" width="7.42578125" style="6" bestFit="1" customWidth="1"/>
    <col min="15334" max="15535" width="9.140625" style="6"/>
    <col min="15536" max="15536" width="25.7109375" style="6" customWidth="1"/>
    <col min="15537" max="15537" width="5.5703125" style="6" customWidth="1"/>
    <col min="15538" max="15538" width="5.28515625" style="6" customWidth="1"/>
    <col min="15539" max="15539" width="5.5703125" style="6" customWidth="1"/>
    <col min="15540" max="15540" width="5.28515625" style="6" customWidth="1"/>
    <col min="15541" max="15541" width="5.5703125" style="6" customWidth="1"/>
    <col min="15542" max="15542" width="5.28515625" style="6" customWidth="1"/>
    <col min="15543" max="15543" width="5.5703125" style="6" customWidth="1"/>
    <col min="15544" max="15544" width="5.28515625" style="6" customWidth="1"/>
    <col min="15545" max="15545" width="5.5703125" style="6" customWidth="1"/>
    <col min="15546" max="15546" width="5.28515625" style="6" customWidth="1"/>
    <col min="15547" max="15548" width="9.140625" style="6"/>
    <col min="15549" max="15549" width="5.5703125" style="6" customWidth="1"/>
    <col min="15550" max="15550" width="5.28515625" style="6" customWidth="1"/>
    <col min="15551" max="15551" width="5.5703125" style="6" customWidth="1"/>
    <col min="15552" max="15552" width="5.28515625" style="6" customWidth="1"/>
    <col min="15553" max="15553" width="5.5703125" style="6" customWidth="1"/>
    <col min="15554" max="15554" width="5.28515625" style="6" customWidth="1"/>
    <col min="15555" max="15555" width="5.5703125" style="6" customWidth="1"/>
    <col min="15556" max="15556" width="5.28515625" style="6" customWidth="1"/>
    <col min="15557" max="15557" width="5.5703125" style="6" customWidth="1"/>
    <col min="15558" max="15558" width="5.28515625" style="6" customWidth="1"/>
    <col min="15559" max="15559" width="9.140625" style="6"/>
    <col min="15560" max="15560" width="10.28515625" style="6" customWidth="1"/>
    <col min="15561" max="15561" width="9" style="6" customWidth="1"/>
    <col min="15562" max="15562" width="9.140625" style="6"/>
    <col min="15563" max="15563" width="10.28515625" style="6" customWidth="1"/>
    <col min="15564" max="15565" width="7.42578125" style="6" bestFit="1" customWidth="1"/>
    <col min="15566" max="15566" width="9.140625" style="6"/>
    <col min="15567" max="15567" width="10.28515625" style="6" customWidth="1"/>
    <col min="15568" max="15571" width="7.42578125" style="6" bestFit="1" customWidth="1"/>
    <col min="15572" max="15572" width="9.140625" style="6"/>
    <col min="15573" max="15573" width="9.7109375" style="6" customWidth="1"/>
    <col min="15574" max="15582" width="7.42578125" style="6" bestFit="1" customWidth="1"/>
    <col min="15583" max="15583" width="6.7109375" style="6" bestFit="1" customWidth="1"/>
    <col min="15584" max="15584" width="6.42578125" style="6" bestFit="1" customWidth="1"/>
    <col min="15585" max="15589" width="7.42578125" style="6" bestFit="1" customWidth="1"/>
    <col min="15590" max="15791" width="9.140625" style="6"/>
    <col min="15792" max="15792" width="25.7109375" style="6" customWidth="1"/>
    <col min="15793" max="15793" width="5.5703125" style="6" customWidth="1"/>
    <col min="15794" max="15794" width="5.28515625" style="6" customWidth="1"/>
    <col min="15795" max="15795" width="5.5703125" style="6" customWidth="1"/>
    <col min="15796" max="15796" width="5.28515625" style="6" customWidth="1"/>
    <col min="15797" max="15797" width="5.5703125" style="6" customWidth="1"/>
    <col min="15798" max="15798" width="5.28515625" style="6" customWidth="1"/>
    <col min="15799" max="15799" width="5.5703125" style="6" customWidth="1"/>
    <col min="15800" max="15800" width="5.28515625" style="6" customWidth="1"/>
    <col min="15801" max="15801" width="5.5703125" style="6" customWidth="1"/>
    <col min="15802" max="15802" width="5.28515625" style="6" customWidth="1"/>
    <col min="15803" max="15804" width="9.140625" style="6"/>
    <col min="15805" max="15805" width="5.5703125" style="6" customWidth="1"/>
    <col min="15806" max="15806" width="5.28515625" style="6" customWidth="1"/>
    <col min="15807" max="15807" width="5.5703125" style="6" customWidth="1"/>
    <col min="15808" max="15808" width="5.28515625" style="6" customWidth="1"/>
    <col min="15809" max="15809" width="5.5703125" style="6" customWidth="1"/>
    <col min="15810" max="15810" width="5.28515625" style="6" customWidth="1"/>
    <col min="15811" max="15811" width="5.5703125" style="6" customWidth="1"/>
    <col min="15812" max="15812" width="5.28515625" style="6" customWidth="1"/>
    <col min="15813" max="15813" width="5.5703125" style="6" customWidth="1"/>
    <col min="15814" max="15814" width="5.28515625" style="6" customWidth="1"/>
    <col min="15815" max="15815" width="9.140625" style="6"/>
    <col min="15816" max="15816" width="10.28515625" style="6" customWidth="1"/>
    <col min="15817" max="15817" width="9" style="6" customWidth="1"/>
    <col min="15818" max="15818" width="9.140625" style="6"/>
    <col min="15819" max="15819" width="10.28515625" style="6" customWidth="1"/>
    <col min="15820" max="15821" width="7.42578125" style="6" bestFit="1" customWidth="1"/>
    <col min="15822" max="15822" width="9.140625" style="6"/>
    <col min="15823" max="15823" width="10.28515625" style="6" customWidth="1"/>
    <col min="15824" max="15827" width="7.42578125" style="6" bestFit="1" customWidth="1"/>
    <col min="15828" max="15828" width="9.140625" style="6"/>
    <col min="15829" max="15829" width="9.7109375" style="6" customWidth="1"/>
    <col min="15830" max="15838" width="7.42578125" style="6" bestFit="1" customWidth="1"/>
    <col min="15839" max="15839" width="6.7109375" style="6" bestFit="1" customWidth="1"/>
    <col min="15840" max="15840" width="6.42578125" style="6" bestFit="1" customWidth="1"/>
    <col min="15841" max="15845" width="7.42578125" style="6" bestFit="1" customWidth="1"/>
    <col min="15846" max="16047" width="9.140625" style="6"/>
    <col min="16048" max="16048" width="25.7109375" style="6" customWidth="1"/>
    <col min="16049" max="16049" width="5.5703125" style="6" customWidth="1"/>
    <col min="16050" max="16050" width="5.28515625" style="6" customWidth="1"/>
    <col min="16051" max="16051" width="5.5703125" style="6" customWidth="1"/>
    <col min="16052" max="16052" width="5.28515625" style="6" customWidth="1"/>
    <col min="16053" max="16053" width="5.5703125" style="6" customWidth="1"/>
    <col min="16054" max="16054" width="5.28515625" style="6" customWidth="1"/>
    <col min="16055" max="16055" width="5.5703125" style="6" customWidth="1"/>
    <col min="16056" max="16056" width="5.28515625" style="6" customWidth="1"/>
    <col min="16057" max="16057" width="5.5703125" style="6" customWidth="1"/>
    <col min="16058" max="16058" width="5.28515625" style="6" customWidth="1"/>
    <col min="16059" max="16060" width="9.140625" style="6"/>
    <col min="16061" max="16061" width="5.5703125" style="6" customWidth="1"/>
    <col min="16062" max="16062" width="5.28515625" style="6" customWidth="1"/>
    <col min="16063" max="16063" width="5.5703125" style="6" customWidth="1"/>
    <col min="16064" max="16064" width="5.28515625" style="6" customWidth="1"/>
    <col min="16065" max="16065" width="5.5703125" style="6" customWidth="1"/>
    <col min="16066" max="16066" width="5.28515625" style="6" customWidth="1"/>
    <col min="16067" max="16067" width="5.5703125" style="6" customWidth="1"/>
    <col min="16068" max="16068" width="5.28515625" style="6" customWidth="1"/>
    <col min="16069" max="16069" width="5.5703125" style="6" customWidth="1"/>
    <col min="16070" max="16070" width="5.28515625" style="6" customWidth="1"/>
    <col min="16071" max="16071" width="9.140625" style="6"/>
    <col min="16072" max="16072" width="10.28515625" style="6" customWidth="1"/>
    <col min="16073" max="16073" width="9" style="6" customWidth="1"/>
    <col min="16074" max="16074" width="9.140625" style="6"/>
    <col min="16075" max="16075" width="10.28515625" style="6" customWidth="1"/>
    <col min="16076" max="16077" width="7.42578125" style="6" bestFit="1" customWidth="1"/>
    <col min="16078" max="16078" width="9.140625" style="6"/>
    <col min="16079" max="16079" width="10.28515625" style="6" customWidth="1"/>
    <col min="16080" max="16083" width="7.42578125" style="6" bestFit="1" customWidth="1"/>
    <col min="16084" max="16084" width="9.140625" style="6"/>
    <col min="16085" max="16085" width="9.7109375" style="6" customWidth="1"/>
    <col min="16086" max="16094" width="7.42578125" style="6" bestFit="1" customWidth="1"/>
    <col min="16095" max="16095" width="6.7109375" style="6" bestFit="1" customWidth="1"/>
    <col min="16096" max="16096" width="6.42578125" style="6" bestFit="1" customWidth="1"/>
    <col min="16097" max="16101" width="7.42578125" style="6" bestFit="1" customWidth="1"/>
    <col min="16102" max="16384" width="9.140625" style="6"/>
  </cols>
  <sheetData>
    <row r="1" spans="1:72" ht="15" customHeight="1">
      <c r="A1" s="4" t="s">
        <v>128</v>
      </c>
      <c r="C1" s="4"/>
      <c r="D1" s="4"/>
      <c r="F1" s="4"/>
      <c r="G1" s="4"/>
      <c r="H1" s="4"/>
      <c r="I1" s="4"/>
      <c r="J1" s="4"/>
      <c r="K1" s="4"/>
      <c r="L1" s="4"/>
      <c r="M1" s="4"/>
      <c r="O1" s="4"/>
      <c r="Q1" s="4"/>
      <c r="R1" s="4"/>
      <c r="S1" s="4"/>
      <c r="Z1" s="4"/>
      <c r="AA1" s="4"/>
      <c r="AB1" s="4"/>
      <c r="AC1" s="4"/>
      <c r="AD1" s="4"/>
      <c r="AE1" s="4"/>
      <c r="AF1" s="4"/>
      <c r="AH1" s="4"/>
      <c r="AI1" s="4"/>
      <c r="AJ1" s="4"/>
      <c r="AK1" s="4"/>
      <c r="AM1" s="4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R1" s="4"/>
      <c r="BS1" s="85"/>
      <c r="BT1" s="85"/>
    </row>
    <row r="2" spans="1:72" ht="15" customHeight="1">
      <c r="H2" s="146" t="s">
        <v>433</v>
      </c>
      <c r="Q2" s="146" t="s">
        <v>433</v>
      </c>
    </row>
    <row r="3" spans="1:72" ht="15" customHeight="1">
      <c r="A3" s="7" t="s">
        <v>74</v>
      </c>
      <c r="F3" s="7"/>
      <c r="H3" s="78" t="s">
        <v>434</v>
      </c>
      <c r="I3" s="78" t="s">
        <v>435</v>
      </c>
      <c r="L3" s="3" t="s">
        <v>434</v>
      </c>
      <c r="M3" s="3" t="s">
        <v>435</v>
      </c>
      <c r="O3" s="7"/>
      <c r="Q3" s="78" t="s">
        <v>434</v>
      </c>
      <c r="R3" s="78" t="s">
        <v>435</v>
      </c>
      <c r="S3" s="78"/>
      <c r="V3" s="78" t="s">
        <v>434</v>
      </c>
      <c r="W3" s="78" t="s">
        <v>435</v>
      </c>
      <c r="Z3" s="7"/>
      <c r="AA3" s="7"/>
      <c r="AB3" s="7"/>
      <c r="AC3" s="7"/>
      <c r="AD3" s="7"/>
      <c r="AE3" s="7"/>
      <c r="AF3" s="7"/>
      <c r="AH3" s="7"/>
      <c r="AI3" s="7"/>
      <c r="AJ3" s="7"/>
      <c r="AK3" s="7"/>
      <c r="AM3" s="7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R3" s="7"/>
      <c r="BS3" s="17"/>
      <c r="BT3" s="17"/>
    </row>
    <row r="4" spans="1:72" ht="15" customHeight="1">
      <c r="C4" s="28" t="s">
        <v>322</v>
      </c>
      <c r="D4" s="28" t="s">
        <v>487</v>
      </c>
      <c r="G4" s="28" t="s">
        <v>103</v>
      </c>
      <c r="H4" s="28" t="s">
        <v>427</v>
      </c>
      <c r="I4" s="28" t="s">
        <v>427</v>
      </c>
      <c r="J4" s="28" t="s">
        <v>334</v>
      </c>
      <c r="K4" s="28" t="s">
        <v>487</v>
      </c>
      <c r="L4" s="28" t="s">
        <v>443</v>
      </c>
      <c r="M4" s="28" t="s">
        <v>443</v>
      </c>
      <c r="P4" s="28" t="s">
        <v>103</v>
      </c>
      <c r="Q4" s="28" t="s">
        <v>427</v>
      </c>
      <c r="R4" s="28" t="s">
        <v>427</v>
      </c>
      <c r="S4" s="28" t="s">
        <v>487</v>
      </c>
      <c r="T4" s="28" t="s">
        <v>343</v>
      </c>
      <c r="U4" s="28" t="s">
        <v>94</v>
      </c>
      <c r="V4" s="28" t="s">
        <v>456</v>
      </c>
      <c r="W4" s="28" t="s">
        <v>456</v>
      </c>
      <c r="X4" s="28" t="s">
        <v>451</v>
      </c>
      <c r="AA4" s="28" t="s">
        <v>309</v>
      </c>
      <c r="AB4" s="28" t="s">
        <v>319</v>
      </c>
      <c r="AC4" s="28" t="s">
        <v>109</v>
      </c>
      <c r="AD4" s="28" t="s">
        <v>94</v>
      </c>
      <c r="AE4" s="28" t="s">
        <v>443</v>
      </c>
      <c r="AF4" s="28" t="s">
        <v>443</v>
      </c>
      <c r="AI4" s="28" t="s">
        <v>296</v>
      </c>
      <c r="AJ4" s="28" t="s">
        <v>319</v>
      </c>
      <c r="AK4" s="28" t="s">
        <v>385</v>
      </c>
      <c r="AN4" s="28" t="s">
        <v>343</v>
      </c>
      <c r="AO4" s="28" t="s">
        <v>343</v>
      </c>
      <c r="AP4" s="28" t="s">
        <v>343</v>
      </c>
      <c r="AQ4" s="28" t="s">
        <v>343</v>
      </c>
      <c r="AR4" s="28" t="s">
        <v>94</v>
      </c>
      <c r="AS4" s="28" t="s">
        <v>94</v>
      </c>
      <c r="AT4" s="28" t="s">
        <v>94</v>
      </c>
      <c r="AU4" s="28" t="s">
        <v>94</v>
      </c>
      <c r="AV4" s="28" t="s">
        <v>456</v>
      </c>
      <c r="AW4" s="28" t="s">
        <v>456</v>
      </c>
      <c r="AX4" s="28" t="s">
        <v>456</v>
      </c>
      <c r="AY4" s="28" t="s">
        <v>456</v>
      </c>
      <c r="AZ4" s="28" t="s">
        <v>456</v>
      </c>
      <c r="BA4" s="28" t="s">
        <v>456</v>
      </c>
      <c r="BB4" s="28" t="s">
        <v>456</v>
      </c>
      <c r="BC4" s="28" t="s">
        <v>456</v>
      </c>
      <c r="BD4" s="28" t="s">
        <v>456</v>
      </c>
      <c r="BE4" s="28" t="s">
        <v>456</v>
      </c>
      <c r="BF4" s="28" t="s">
        <v>456</v>
      </c>
      <c r="BG4" s="28" t="s">
        <v>456</v>
      </c>
      <c r="BH4" s="28" t="s">
        <v>456</v>
      </c>
      <c r="BI4" s="28" t="s">
        <v>456</v>
      </c>
      <c r="BJ4" s="28" t="s">
        <v>451</v>
      </c>
      <c r="BK4" s="28" t="s">
        <v>451</v>
      </c>
      <c r="BL4" s="28" t="s">
        <v>451</v>
      </c>
      <c r="BM4" s="28" t="s">
        <v>451</v>
      </c>
      <c r="BN4" s="28" t="s">
        <v>451</v>
      </c>
      <c r="BO4" s="28" t="s">
        <v>451</v>
      </c>
      <c r="BP4" s="28" t="s">
        <v>451</v>
      </c>
      <c r="BS4" s="112" t="s">
        <v>296</v>
      </c>
      <c r="BT4" s="112" t="s">
        <v>334</v>
      </c>
    </row>
    <row r="5" spans="1:72" ht="38.25">
      <c r="A5" s="19" t="s">
        <v>192</v>
      </c>
      <c r="B5" s="22" t="s">
        <v>23</v>
      </c>
      <c r="C5" s="118" t="s">
        <v>326</v>
      </c>
      <c r="D5" s="118" t="s">
        <v>326</v>
      </c>
      <c r="F5" s="19" t="s">
        <v>192</v>
      </c>
      <c r="G5" s="118" t="s">
        <v>121</v>
      </c>
      <c r="H5" s="118" t="s">
        <v>121</v>
      </c>
      <c r="I5" s="118" t="s">
        <v>121</v>
      </c>
      <c r="J5" s="118" t="s">
        <v>121</v>
      </c>
      <c r="K5" s="118" t="s">
        <v>121</v>
      </c>
      <c r="L5" s="118" t="s">
        <v>121</v>
      </c>
      <c r="M5" s="118" t="s">
        <v>121</v>
      </c>
      <c r="O5" s="19" t="s">
        <v>192</v>
      </c>
      <c r="P5" s="118" t="s">
        <v>99</v>
      </c>
      <c r="Q5" s="118" t="s">
        <v>99</v>
      </c>
      <c r="R5" s="118" t="s">
        <v>99</v>
      </c>
      <c r="S5" s="118" t="s">
        <v>99</v>
      </c>
      <c r="T5" s="118" t="s">
        <v>99</v>
      </c>
      <c r="U5" s="118" t="s">
        <v>99</v>
      </c>
      <c r="V5" s="118" t="s">
        <v>99</v>
      </c>
      <c r="W5" s="118" t="s">
        <v>99</v>
      </c>
      <c r="X5" s="118" t="s">
        <v>99</v>
      </c>
      <c r="Z5" s="19" t="s">
        <v>192</v>
      </c>
      <c r="AA5" s="117" t="s">
        <v>313</v>
      </c>
      <c r="AB5" s="117" t="s">
        <v>313</v>
      </c>
      <c r="AC5" s="117" t="s">
        <v>313</v>
      </c>
      <c r="AD5" s="117" t="s">
        <v>313</v>
      </c>
      <c r="AE5" s="117" t="s">
        <v>313</v>
      </c>
      <c r="AF5" s="117" t="s">
        <v>313</v>
      </c>
      <c r="AH5" s="19" t="s">
        <v>192</v>
      </c>
      <c r="AI5" s="96" t="s">
        <v>124</v>
      </c>
      <c r="AJ5" s="96" t="s">
        <v>124</v>
      </c>
      <c r="AK5" s="96" t="s">
        <v>124</v>
      </c>
      <c r="AM5" s="19" t="s">
        <v>192</v>
      </c>
      <c r="AN5" s="117" t="s">
        <v>350</v>
      </c>
      <c r="AO5" s="117" t="s">
        <v>353</v>
      </c>
      <c r="AP5" s="117" t="s">
        <v>354</v>
      </c>
      <c r="AQ5" s="117" t="s">
        <v>356</v>
      </c>
      <c r="AR5" s="117" t="s">
        <v>362</v>
      </c>
      <c r="AS5" s="117" t="s">
        <v>364</v>
      </c>
      <c r="AT5" s="117" t="s">
        <v>363</v>
      </c>
      <c r="AU5" s="117" t="s">
        <v>365</v>
      </c>
      <c r="AV5" s="117" t="s">
        <v>463</v>
      </c>
      <c r="AW5" s="117" t="s">
        <v>474</v>
      </c>
      <c r="AX5" s="117" t="s">
        <v>475</v>
      </c>
      <c r="AY5" s="117" t="s">
        <v>476</v>
      </c>
      <c r="AZ5" s="155" t="s">
        <v>477</v>
      </c>
      <c r="BA5" s="156" t="s">
        <v>478</v>
      </c>
      <c r="BB5" s="157" t="s">
        <v>479</v>
      </c>
      <c r="BC5" s="157" t="s">
        <v>480</v>
      </c>
      <c r="BD5" s="157" t="s">
        <v>481</v>
      </c>
      <c r="BE5" s="161" t="s">
        <v>482</v>
      </c>
      <c r="BF5" s="159" t="s">
        <v>483</v>
      </c>
      <c r="BG5" s="159" t="s">
        <v>484</v>
      </c>
      <c r="BH5" s="160" t="s">
        <v>485</v>
      </c>
      <c r="BI5" s="160" t="s">
        <v>486</v>
      </c>
      <c r="BJ5" s="117" t="s">
        <v>415</v>
      </c>
      <c r="BK5" s="117" t="s">
        <v>416</v>
      </c>
      <c r="BL5" s="117" t="s">
        <v>417</v>
      </c>
      <c r="BM5" s="117" t="s">
        <v>418</v>
      </c>
      <c r="BN5" s="117" t="s">
        <v>419</v>
      </c>
      <c r="BO5" s="117" t="s">
        <v>420</v>
      </c>
      <c r="BP5" s="117" t="s">
        <v>421</v>
      </c>
      <c r="BR5" s="19" t="s">
        <v>192</v>
      </c>
      <c r="BS5" s="113" t="s">
        <v>303</v>
      </c>
      <c r="BT5" s="113" t="s">
        <v>303</v>
      </c>
    </row>
    <row r="6" spans="1:72" ht="15" customHeight="1">
      <c r="A6" s="72">
        <v>9901</v>
      </c>
      <c r="B6" s="79" t="s">
        <v>54</v>
      </c>
      <c r="C6" s="72">
        <v>3</v>
      </c>
      <c r="D6" s="72">
        <v>5</v>
      </c>
      <c r="F6" s="72">
        <v>9901</v>
      </c>
      <c r="G6" s="72">
        <v>77.3</v>
      </c>
      <c r="H6" s="72">
        <v>84.8</v>
      </c>
      <c r="I6" s="72">
        <v>84.4</v>
      </c>
      <c r="J6" s="72">
        <v>74</v>
      </c>
      <c r="K6" s="72">
        <v>77</v>
      </c>
      <c r="L6" s="72">
        <v>0.78</v>
      </c>
      <c r="M6" s="72">
        <v>0.73</v>
      </c>
      <c r="O6" s="72">
        <v>9901</v>
      </c>
      <c r="P6" s="101">
        <v>36.28</v>
      </c>
      <c r="Q6" s="72">
        <v>41.64</v>
      </c>
      <c r="R6" s="72">
        <v>42.08</v>
      </c>
      <c r="S6" s="72">
        <v>41.67</v>
      </c>
      <c r="T6" s="72">
        <v>42.8</v>
      </c>
      <c r="U6" s="101">
        <v>53.84</v>
      </c>
      <c r="V6" s="101">
        <v>35.46</v>
      </c>
      <c r="W6" s="101">
        <v>34.65</v>
      </c>
      <c r="X6" s="101">
        <v>40.5</v>
      </c>
      <c r="Z6" s="72">
        <v>9901</v>
      </c>
      <c r="AA6" s="102">
        <v>0</v>
      </c>
      <c r="AB6" s="102">
        <v>0</v>
      </c>
      <c r="AC6" s="102">
        <v>5</v>
      </c>
      <c r="AD6" s="102">
        <v>0</v>
      </c>
      <c r="AE6" s="102">
        <v>5</v>
      </c>
      <c r="AF6" s="102">
        <v>5</v>
      </c>
      <c r="AH6" s="72">
        <v>9901</v>
      </c>
      <c r="AI6" s="102">
        <v>2</v>
      </c>
      <c r="AJ6" s="102">
        <v>5</v>
      </c>
      <c r="AK6" s="102">
        <v>3</v>
      </c>
      <c r="AM6" s="72">
        <v>9901</v>
      </c>
      <c r="AN6" s="102">
        <v>48.7</v>
      </c>
      <c r="AO6" s="102">
        <v>201.5</v>
      </c>
      <c r="AP6" s="102">
        <v>881.5</v>
      </c>
      <c r="AQ6" s="102">
        <v>29.005672311090287</v>
      </c>
      <c r="AR6" s="102">
        <v>6.6</v>
      </c>
      <c r="AS6" s="102">
        <v>14</v>
      </c>
      <c r="AT6" s="102">
        <v>25.4</v>
      </c>
      <c r="AU6" s="101">
        <v>1.28</v>
      </c>
      <c r="AV6" s="102">
        <v>26.35</v>
      </c>
      <c r="AW6" s="102">
        <v>8.5</v>
      </c>
      <c r="AX6" s="102">
        <v>19.25</v>
      </c>
      <c r="AY6" s="102">
        <v>77.099999999999994</v>
      </c>
      <c r="AZ6" s="101">
        <v>3.1069999999999998</v>
      </c>
      <c r="BA6" s="101">
        <v>2.5129999999999999</v>
      </c>
      <c r="BB6" s="101">
        <v>47.430000000000007</v>
      </c>
      <c r="BC6" s="101">
        <v>41.76</v>
      </c>
      <c r="BD6" s="101">
        <v>34.064999999999998</v>
      </c>
      <c r="BE6" s="134">
        <v>0.5161095</v>
      </c>
      <c r="BF6" s="134">
        <v>0.67149450000000011</v>
      </c>
      <c r="BG6" s="134">
        <v>0.51646499999999995</v>
      </c>
      <c r="BH6" s="134">
        <v>0.40150800000000003</v>
      </c>
      <c r="BI6" s="134">
        <v>0.189972</v>
      </c>
      <c r="BJ6" s="102">
        <v>1710</v>
      </c>
      <c r="BK6" s="102">
        <v>578</v>
      </c>
      <c r="BL6" s="102">
        <v>29.91</v>
      </c>
      <c r="BM6" s="102">
        <v>7.6</v>
      </c>
      <c r="BN6" s="102">
        <v>0.88</v>
      </c>
      <c r="BO6" s="102">
        <v>16</v>
      </c>
      <c r="BP6" s="102">
        <v>37.200000000000003</v>
      </c>
      <c r="BR6" s="72">
        <v>9901</v>
      </c>
      <c r="BS6" s="114" t="s">
        <v>304</v>
      </c>
      <c r="BT6" s="114" t="s">
        <v>304</v>
      </c>
    </row>
    <row r="7" spans="1:72" ht="15" customHeight="1">
      <c r="A7" s="73">
        <v>9902</v>
      </c>
      <c r="B7" s="80" t="s">
        <v>68</v>
      </c>
      <c r="C7" s="73">
        <v>4</v>
      </c>
      <c r="D7" s="73">
        <v>5</v>
      </c>
      <c r="F7" s="73">
        <v>9902</v>
      </c>
      <c r="G7" s="73">
        <v>80.900000000000006</v>
      </c>
      <c r="H7" s="73">
        <v>82.8</v>
      </c>
      <c r="I7" s="73">
        <v>83.6</v>
      </c>
      <c r="J7" s="73">
        <v>78.5</v>
      </c>
      <c r="K7" s="73">
        <v>79.5</v>
      </c>
      <c r="L7" s="73">
        <v>0.8</v>
      </c>
      <c r="M7" s="73">
        <v>0.74</v>
      </c>
      <c r="O7" s="73">
        <v>9902</v>
      </c>
      <c r="P7" s="103">
        <v>42.07</v>
      </c>
      <c r="Q7" s="73">
        <v>35.56</v>
      </c>
      <c r="R7" s="73">
        <v>39.04</v>
      </c>
      <c r="S7" s="73">
        <v>39.19</v>
      </c>
      <c r="T7" s="73">
        <v>44.150000000000006</v>
      </c>
      <c r="U7" s="103">
        <v>49.84</v>
      </c>
      <c r="V7" s="103">
        <v>34.200000000000003</v>
      </c>
      <c r="W7" s="103">
        <v>35.25</v>
      </c>
      <c r="X7" s="103">
        <v>42.4</v>
      </c>
      <c r="Z7" s="73">
        <v>9902</v>
      </c>
      <c r="AA7" s="104">
        <v>0</v>
      </c>
      <c r="AB7" s="104">
        <v>0</v>
      </c>
      <c r="AC7" s="104">
        <v>5</v>
      </c>
      <c r="AD7" s="104">
        <v>0</v>
      </c>
      <c r="AE7" s="104">
        <v>8</v>
      </c>
      <c r="AF7" s="104">
        <v>8</v>
      </c>
      <c r="AH7" s="73">
        <v>9902</v>
      </c>
      <c r="AI7" s="104">
        <v>5</v>
      </c>
      <c r="AJ7" s="104">
        <v>5</v>
      </c>
      <c r="AK7" s="104"/>
      <c r="AM7" s="73">
        <v>9902</v>
      </c>
      <c r="AN7" s="104">
        <v>49.9</v>
      </c>
      <c r="AO7" s="104">
        <v>206</v>
      </c>
      <c r="AP7" s="104">
        <v>910.5</v>
      </c>
      <c r="AQ7" s="104">
        <v>27.943182093017629</v>
      </c>
      <c r="AR7" s="104">
        <v>10.1</v>
      </c>
      <c r="AS7" s="104">
        <v>18</v>
      </c>
      <c r="AT7" s="104">
        <v>42.4</v>
      </c>
      <c r="AU7" s="103">
        <v>2.2000000000000002</v>
      </c>
      <c r="AV7" s="104">
        <v>24.7</v>
      </c>
      <c r="AW7" s="104">
        <v>9</v>
      </c>
      <c r="AX7" s="104">
        <v>19.350000000000001</v>
      </c>
      <c r="AY7" s="104">
        <v>58.35</v>
      </c>
      <c r="AZ7" s="103">
        <v>3.0327777777777776</v>
      </c>
      <c r="BA7" s="103">
        <v>1.9410000000000001</v>
      </c>
      <c r="BB7" s="103">
        <v>48.510000000000005</v>
      </c>
      <c r="BC7" s="103">
        <v>45</v>
      </c>
      <c r="BD7" s="103">
        <v>34.424999999999997</v>
      </c>
      <c r="BE7" s="138">
        <v>0.37381050000000005</v>
      </c>
      <c r="BF7" s="138">
        <v>0.58170600000000006</v>
      </c>
      <c r="BG7" s="138">
        <v>0.53228249999999999</v>
      </c>
      <c r="BH7" s="138">
        <v>0.40175099999999997</v>
      </c>
      <c r="BI7" s="138">
        <v>0.14699250000000003</v>
      </c>
      <c r="BJ7" s="104">
        <v>1700</v>
      </c>
      <c r="BK7" s="104">
        <v>520</v>
      </c>
      <c r="BL7" s="104">
        <v>33.909999999999997</v>
      </c>
      <c r="BM7" s="104">
        <v>9.3000000000000007</v>
      </c>
      <c r="BN7" s="104">
        <v>1.1100000000000001</v>
      </c>
      <c r="BO7" s="104">
        <v>15.8</v>
      </c>
      <c r="BP7" s="104">
        <v>52.2</v>
      </c>
      <c r="BR7" s="73">
        <v>9902</v>
      </c>
      <c r="BS7" s="115" t="s">
        <v>305</v>
      </c>
      <c r="BT7" s="115" t="s">
        <v>305</v>
      </c>
    </row>
    <row r="8" spans="1:72" ht="15" customHeight="1">
      <c r="A8" s="73">
        <v>9903</v>
      </c>
      <c r="B8" s="80" t="s">
        <v>55</v>
      </c>
      <c r="C8" s="73">
        <v>3</v>
      </c>
      <c r="D8" s="73">
        <v>7</v>
      </c>
      <c r="F8" s="73">
        <v>9903</v>
      </c>
      <c r="G8" s="73">
        <v>80.900000000000006</v>
      </c>
      <c r="H8" s="73">
        <v>84</v>
      </c>
      <c r="I8" s="73">
        <v>83.6</v>
      </c>
      <c r="J8" s="73">
        <v>76.8</v>
      </c>
      <c r="K8" s="73">
        <v>78.7</v>
      </c>
      <c r="L8" s="73">
        <v>0.73</v>
      </c>
      <c r="M8" s="73">
        <v>0.73</v>
      </c>
      <c r="O8" s="73">
        <v>9903</v>
      </c>
      <c r="P8" s="103">
        <v>38.9</v>
      </c>
      <c r="Q8" s="73">
        <v>37.32</v>
      </c>
      <c r="R8" s="73">
        <v>36.68</v>
      </c>
      <c r="S8" s="73">
        <v>43.78</v>
      </c>
      <c r="T8" s="73" t="s">
        <v>351</v>
      </c>
      <c r="U8" s="103">
        <v>48.9</v>
      </c>
      <c r="V8" s="103">
        <v>34.08</v>
      </c>
      <c r="W8" s="103">
        <v>33.58</v>
      </c>
      <c r="X8" s="103">
        <v>41.8</v>
      </c>
      <c r="Z8" s="73">
        <v>9903</v>
      </c>
      <c r="AA8" s="104">
        <v>0</v>
      </c>
      <c r="AB8" s="104">
        <v>0</v>
      </c>
      <c r="AC8" s="104">
        <v>5</v>
      </c>
      <c r="AD8" s="104">
        <v>0</v>
      </c>
      <c r="AE8" s="104">
        <v>7</v>
      </c>
      <c r="AF8" s="104">
        <v>7</v>
      </c>
      <c r="AH8" s="73">
        <v>9903</v>
      </c>
      <c r="AI8" s="104">
        <v>5</v>
      </c>
      <c r="AJ8" s="104">
        <v>5</v>
      </c>
      <c r="AK8" s="104"/>
      <c r="AM8" s="73">
        <v>9903</v>
      </c>
      <c r="AN8" s="104" t="s">
        <v>351</v>
      </c>
      <c r="AO8" s="104" t="s">
        <v>351</v>
      </c>
      <c r="AP8" s="104" t="s">
        <v>351</v>
      </c>
      <c r="AQ8" s="104" t="s">
        <v>351</v>
      </c>
      <c r="AR8" s="104">
        <v>9.3000000000000007</v>
      </c>
      <c r="AS8" s="104">
        <v>18.399999999999999</v>
      </c>
      <c r="AT8" s="104">
        <v>40.799999999999997</v>
      </c>
      <c r="AU8" s="103">
        <v>2</v>
      </c>
      <c r="AV8" s="104">
        <v>24.25</v>
      </c>
      <c r="AW8" s="104">
        <v>10</v>
      </c>
      <c r="AX8" s="104">
        <v>19</v>
      </c>
      <c r="AY8" s="104">
        <v>60</v>
      </c>
      <c r="AZ8" s="103">
        <v>3.1049999999999995</v>
      </c>
      <c r="BA8" s="103">
        <v>1.9370000000000001</v>
      </c>
      <c r="BB8" s="103">
        <v>45.54</v>
      </c>
      <c r="BC8" s="103">
        <v>44.234999999999999</v>
      </c>
      <c r="BD8" s="103">
        <v>39.644999999999996</v>
      </c>
      <c r="BE8" s="138">
        <v>0.423711</v>
      </c>
      <c r="BF8" s="138">
        <v>0.60236550000000011</v>
      </c>
      <c r="BG8" s="138">
        <v>0.50244299999999997</v>
      </c>
      <c r="BH8" s="138">
        <v>0.34839450000000005</v>
      </c>
      <c r="BI8" s="138">
        <v>0.14525550000000001</v>
      </c>
      <c r="BJ8" s="104">
        <v>2130</v>
      </c>
      <c r="BK8" s="104">
        <v>562</v>
      </c>
      <c r="BL8" s="104">
        <v>26.96</v>
      </c>
      <c r="BM8" s="104">
        <v>8.6999999999999993</v>
      </c>
      <c r="BN8" s="104">
        <v>1.02</v>
      </c>
      <c r="BO8" s="104">
        <v>17.399999999999999</v>
      </c>
      <c r="BP8" s="104">
        <v>44.8</v>
      </c>
      <c r="BR8" s="73">
        <v>9903</v>
      </c>
      <c r="BS8" s="115" t="s">
        <v>304</v>
      </c>
      <c r="BT8" s="115" t="s">
        <v>304</v>
      </c>
    </row>
    <row r="9" spans="1:72" ht="15" customHeight="1">
      <c r="A9" s="73">
        <v>9904</v>
      </c>
      <c r="B9" s="80" t="s">
        <v>27</v>
      </c>
      <c r="C9" s="73">
        <v>5</v>
      </c>
      <c r="D9" s="73"/>
      <c r="F9" s="73">
        <v>9904</v>
      </c>
      <c r="G9" s="73">
        <v>79.099999999999994</v>
      </c>
      <c r="H9" s="73">
        <v>84.4</v>
      </c>
      <c r="I9" s="73">
        <v>84.4</v>
      </c>
      <c r="J9" s="73">
        <v>78.7</v>
      </c>
      <c r="K9" s="73"/>
      <c r="L9" s="73">
        <v>0.81</v>
      </c>
      <c r="M9" s="73">
        <v>0.78</v>
      </c>
      <c r="O9" s="73">
        <v>9904</v>
      </c>
      <c r="P9" s="103">
        <v>43.83</v>
      </c>
      <c r="Q9" s="73">
        <v>43.12</v>
      </c>
      <c r="R9" s="73">
        <v>45.72</v>
      </c>
      <c r="S9" s="73"/>
      <c r="T9" s="73">
        <v>44.75</v>
      </c>
      <c r="U9" s="103">
        <v>46</v>
      </c>
      <c r="V9" s="103">
        <v>42.56</v>
      </c>
      <c r="W9" s="103">
        <v>43.14</v>
      </c>
      <c r="X9" s="103">
        <v>42.5</v>
      </c>
      <c r="Z9" s="73">
        <v>9904</v>
      </c>
      <c r="AA9" s="104">
        <v>0</v>
      </c>
      <c r="AB9" s="104">
        <v>0</v>
      </c>
      <c r="AC9" s="104">
        <v>5</v>
      </c>
      <c r="AD9" s="104">
        <v>0</v>
      </c>
      <c r="AE9" s="104">
        <v>8</v>
      </c>
      <c r="AF9" s="104">
        <v>7</v>
      </c>
      <c r="AH9" s="73">
        <v>9904</v>
      </c>
      <c r="AI9" s="104">
        <v>1</v>
      </c>
      <c r="AJ9" s="104">
        <v>1</v>
      </c>
      <c r="AK9" s="104"/>
      <c r="AM9" s="73">
        <v>9904</v>
      </c>
      <c r="AN9" s="104">
        <v>49.15</v>
      </c>
      <c r="AO9" s="104">
        <v>264.5</v>
      </c>
      <c r="AP9" s="104">
        <v>1040</v>
      </c>
      <c r="AQ9" s="104">
        <v>27.287545277235999</v>
      </c>
      <c r="AR9" s="104">
        <v>7.1</v>
      </c>
      <c r="AS9" s="104">
        <v>14</v>
      </c>
      <c r="AT9" s="104">
        <v>35.200000000000003</v>
      </c>
      <c r="AU9" s="103">
        <v>1.5</v>
      </c>
      <c r="AV9" s="104">
        <v>22.45</v>
      </c>
      <c r="AW9" s="104">
        <v>8.5</v>
      </c>
      <c r="AX9" s="104">
        <v>16.95</v>
      </c>
      <c r="AY9" s="104">
        <v>56.5</v>
      </c>
      <c r="AZ9" s="103">
        <v>2.069</v>
      </c>
      <c r="BA9" s="103">
        <v>1.95</v>
      </c>
      <c r="BB9" s="103">
        <v>43.784999999999997</v>
      </c>
      <c r="BC9" s="103">
        <v>42.525000000000006</v>
      </c>
      <c r="BD9" s="103">
        <v>38.430000000000007</v>
      </c>
      <c r="BE9" s="138">
        <v>0.49712400000000001</v>
      </c>
      <c r="BF9" s="138">
        <v>0.58243049999999996</v>
      </c>
      <c r="BG9" s="138">
        <v>0.47068199999999999</v>
      </c>
      <c r="BH9" s="138">
        <v>0.32211449999999997</v>
      </c>
      <c r="BI9" s="138">
        <v>0.13367250000000003</v>
      </c>
      <c r="BJ9" s="104">
        <v>2050</v>
      </c>
      <c r="BK9" s="104">
        <v>585</v>
      </c>
      <c r="BL9" s="104">
        <v>32.86</v>
      </c>
      <c r="BM9" s="104">
        <v>9.1999999999999993</v>
      </c>
      <c r="BN9" s="104">
        <v>0.81</v>
      </c>
      <c r="BO9" s="104">
        <v>16.8</v>
      </c>
      <c r="BP9" s="104">
        <v>55.2</v>
      </c>
      <c r="BR9" s="73">
        <v>9904</v>
      </c>
      <c r="BS9" s="115" t="s">
        <v>304</v>
      </c>
      <c r="BT9" s="115" t="s">
        <v>304</v>
      </c>
    </row>
    <row r="10" spans="1:72" ht="15" customHeight="1">
      <c r="A10" s="73">
        <v>9905</v>
      </c>
      <c r="B10" s="80" t="s">
        <v>129</v>
      </c>
      <c r="C10" s="73">
        <v>3</v>
      </c>
      <c r="D10" s="73">
        <v>8</v>
      </c>
      <c r="F10" s="73">
        <v>9905</v>
      </c>
      <c r="G10" s="73">
        <v>77.599999999999994</v>
      </c>
      <c r="H10" s="73">
        <v>84.8</v>
      </c>
      <c r="I10" s="73">
        <v>84.4</v>
      </c>
      <c r="J10" s="73">
        <v>74.900000000000006</v>
      </c>
      <c r="K10" s="73">
        <v>76.400000000000006</v>
      </c>
      <c r="L10" s="73">
        <v>0.73</v>
      </c>
      <c r="M10" s="73">
        <v>0.78</v>
      </c>
      <c r="O10" s="73">
        <v>9905</v>
      </c>
      <c r="P10" s="103">
        <v>33.299999999999997</v>
      </c>
      <c r="Q10" s="73">
        <v>42.76</v>
      </c>
      <c r="R10" s="73">
        <v>39.92</v>
      </c>
      <c r="S10" s="73">
        <v>36.36</v>
      </c>
      <c r="T10" s="73" t="s">
        <v>351</v>
      </c>
      <c r="U10" s="103">
        <v>40.58</v>
      </c>
      <c r="V10" s="103">
        <v>39.42</v>
      </c>
      <c r="W10" s="103">
        <v>37.85</v>
      </c>
      <c r="X10" s="103">
        <v>31.9</v>
      </c>
      <c r="Z10" s="73">
        <v>9905</v>
      </c>
      <c r="AA10" s="104">
        <v>0</v>
      </c>
      <c r="AB10" s="104">
        <v>0</v>
      </c>
      <c r="AC10" s="104">
        <v>10</v>
      </c>
      <c r="AD10" s="104">
        <v>0</v>
      </c>
      <c r="AE10" s="104">
        <v>5</v>
      </c>
      <c r="AF10" s="104">
        <v>5</v>
      </c>
      <c r="AH10" s="73">
        <v>9905</v>
      </c>
      <c r="AI10" s="104">
        <v>4</v>
      </c>
      <c r="AJ10" s="104">
        <v>5</v>
      </c>
      <c r="AK10" s="104"/>
      <c r="AM10" s="73">
        <v>9905</v>
      </c>
      <c r="AN10" s="104" t="s">
        <v>351</v>
      </c>
      <c r="AO10" s="104" t="s">
        <v>351</v>
      </c>
      <c r="AP10" s="104" t="s">
        <v>351</v>
      </c>
      <c r="AQ10" s="104" t="s">
        <v>351</v>
      </c>
      <c r="AR10" s="104">
        <v>9.5</v>
      </c>
      <c r="AS10" s="104">
        <v>17.600000000000001</v>
      </c>
      <c r="AT10" s="104">
        <v>49</v>
      </c>
      <c r="AU10" s="103">
        <v>4.1500000000000004</v>
      </c>
      <c r="AV10" s="104">
        <v>30.45</v>
      </c>
      <c r="AW10" s="104">
        <v>10</v>
      </c>
      <c r="AX10" s="104">
        <v>16.5</v>
      </c>
      <c r="AY10" s="104">
        <v>51.15</v>
      </c>
      <c r="AZ10" s="103">
        <v>2.5999999999999996</v>
      </c>
      <c r="BA10" s="103">
        <v>2.1550000000000002</v>
      </c>
      <c r="BB10" s="103">
        <v>52.38000000000001</v>
      </c>
      <c r="BC10" s="103">
        <v>48.825000000000003</v>
      </c>
      <c r="BD10" s="103">
        <v>35.504999999999995</v>
      </c>
      <c r="BE10" s="138">
        <v>0.30870000000000003</v>
      </c>
      <c r="BF10" s="138">
        <v>0.4223925</v>
      </c>
      <c r="BG10" s="138">
        <v>0.32135849999999999</v>
      </c>
      <c r="BH10" s="138">
        <v>0.251442</v>
      </c>
      <c r="BI10" s="138">
        <v>0.12326400000000001</v>
      </c>
      <c r="BJ10" s="104">
        <v>1460</v>
      </c>
      <c r="BK10" s="104">
        <v>516</v>
      </c>
      <c r="BL10" s="104">
        <v>24.16</v>
      </c>
      <c r="BM10" s="104">
        <v>8.8000000000000007</v>
      </c>
      <c r="BN10" s="104">
        <v>0.68</v>
      </c>
      <c r="BO10" s="104">
        <v>16</v>
      </c>
      <c r="BP10" s="104">
        <v>49.8</v>
      </c>
      <c r="BR10" s="73">
        <v>9905</v>
      </c>
      <c r="BS10" s="115" t="s">
        <v>304</v>
      </c>
      <c r="BT10" s="115" t="s">
        <v>304</v>
      </c>
    </row>
    <row r="11" spans="1:72" ht="15" customHeight="1">
      <c r="A11" s="73">
        <v>9906</v>
      </c>
      <c r="B11" s="80" t="s">
        <v>133</v>
      </c>
      <c r="C11" s="73">
        <v>4</v>
      </c>
      <c r="D11" s="73">
        <v>5</v>
      </c>
      <c r="F11" s="73">
        <v>9906</v>
      </c>
      <c r="G11" s="73">
        <v>77.2</v>
      </c>
      <c r="H11" s="73">
        <v>84.4</v>
      </c>
      <c r="I11" s="73">
        <v>83.6</v>
      </c>
      <c r="J11" s="73">
        <v>73.7</v>
      </c>
      <c r="K11" s="73">
        <v>78.2</v>
      </c>
      <c r="L11" s="73">
        <v>0.72</v>
      </c>
      <c r="M11" s="73">
        <v>0.72</v>
      </c>
      <c r="O11" s="73">
        <v>9906</v>
      </c>
      <c r="P11" s="103">
        <v>39.369999999999997</v>
      </c>
      <c r="Q11" s="73">
        <v>41.24</v>
      </c>
      <c r="R11" s="73">
        <v>41.92</v>
      </c>
      <c r="S11" s="73">
        <v>43.33</v>
      </c>
      <c r="T11" s="73" t="s">
        <v>351</v>
      </c>
      <c r="U11" s="103">
        <v>53.32</v>
      </c>
      <c r="V11" s="103">
        <v>41.56</v>
      </c>
      <c r="W11" s="103">
        <v>42.63</v>
      </c>
      <c r="X11" s="103">
        <v>42.7</v>
      </c>
      <c r="Z11" s="73">
        <v>9906</v>
      </c>
      <c r="AA11" s="104">
        <v>0</v>
      </c>
      <c r="AB11" s="104">
        <v>0</v>
      </c>
      <c r="AC11" s="104">
        <v>10</v>
      </c>
      <c r="AD11" s="104">
        <v>0</v>
      </c>
      <c r="AE11" s="104">
        <v>4</v>
      </c>
      <c r="AF11" s="104">
        <v>4</v>
      </c>
      <c r="AH11" s="73">
        <v>9906</v>
      </c>
      <c r="AI11" s="104">
        <v>5</v>
      </c>
      <c r="AJ11" s="104">
        <v>5</v>
      </c>
      <c r="AK11" s="104"/>
      <c r="AM11" s="73">
        <v>9906</v>
      </c>
      <c r="AN11" s="104" t="s">
        <v>351</v>
      </c>
      <c r="AO11" s="104" t="s">
        <v>351</v>
      </c>
      <c r="AP11" s="104" t="s">
        <v>351</v>
      </c>
      <c r="AQ11" s="104" t="s">
        <v>351</v>
      </c>
      <c r="AR11" s="104">
        <v>10</v>
      </c>
      <c r="AS11" s="104">
        <v>18.399999999999999</v>
      </c>
      <c r="AT11" s="104">
        <v>38</v>
      </c>
      <c r="AU11" s="103">
        <v>2.06</v>
      </c>
      <c r="AV11" s="104">
        <v>24.5</v>
      </c>
      <c r="AW11" s="104">
        <v>11</v>
      </c>
      <c r="AX11" s="104">
        <v>17.350000000000001</v>
      </c>
      <c r="AY11" s="104">
        <v>59.2</v>
      </c>
      <c r="AZ11" s="103">
        <v>3.4249999999999998</v>
      </c>
      <c r="BA11" s="103">
        <v>2.3865000000000003</v>
      </c>
      <c r="BB11" s="103">
        <v>53.55</v>
      </c>
      <c r="BC11" s="103">
        <v>51.75</v>
      </c>
      <c r="BD11" s="103">
        <v>38.07</v>
      </c>
      <c r="BE11" s="138">
        <v>0.299817</v>
      </c>
      <c r="BF11" s="138">
        <v>0.49917149999999999</v>
      </c>
      <c r="BG11" s="138">
        <v>0.41272199999999998</v>
      </c>
      <c r="BH11" s="138">
        <v>0.35865000000000002</v>
      </c>
      <c r="BI11" s="138">
        <v>0.1763055</v>
      </c>
      <c r="BJ11" s="104">
        <v>1710</v>
      </c>
      <c r="BK11" s="104">
        <v>568</v>
      </c>
      <c r="BL11" s="104">
        <v>28.35</v>
      </c>
      <c r="BM11" s="104">
        <v>11.3</v>
      </c>
      <c r="BN11" s="104">
        <v>0.85</v>
      </c>
      <c r="BO11" s="104">
        <v>18.8</v>
      </c>
      <c r="BP11" s="104">
        <v>54.2</v>
      </c>
      <c r="BR11" s="73">
        <v>9906</v>
      </c>
      <c r="BS11" s="115" t="s">
        <v>304</v>
      </c>
      <c r="BT11" s="115" t="s">
        <v>304</v>
      </c>
    </row>
    <row r="12" spans="1:72" ht="15" customHeight="1">
      <c r="A12" s="73">
        <v>9907</v>
      </c>
      <c r="B12" s="80" t="s">
        <v>136</v>
      </c>
      <c r="C12" s="73">
        <v>5</v>
      </c>
      <c r="D12" s="73">
        <v>7</v>
      </c>
      <c r="F12" s="73">
        <v>9907</v>
      </c>
      <c r="G12" s="73">
        <v>78.400000000000006</v>
      </c>
      <c r="H12" s="73">
        <v>80.8</v>
      </c>
      <c r="I12" s="73">
        <v>80.8</v>
      </c>
      <c r="J12" s="73">
        <v>74.900000000000006</v>
      </c>
      <c r="K12" s="73">
        <v>78</v>
      </c>
      <c r="L12" s="73">
        <v>0.72</v>
      </c>
      <c r="M12" s="73">
        <v>0.73</v>
      </c>
      <c r="O12" s="73">
        <v>9907</v>
      </c>
      <c r="P12" s="103">
        <v>40.44</v>
      </c>
      <c r="Q12" s="73">
        <v>31.36</v>
      </c>
      <c r="R12" s="73">
        <v>32.92</v>
      </c>
      <c r="S12" s="73">
        <v>41.07</v>
      </c>
      <c r="T12" s="73" t="s">
        <v>351</v>
      </c>
      <c r="U12" s="103">
        <v>47.54</v>
      </c>
      <c r="V12" s="103">
        <v>36.58</v>
      </c>
      <c r="W12" s="103">
        <v>35.65</v>
      </c>
      <c r="X12" s="103">
        <v>36.6</v>
      </c>
      <c r="Z12" s="73">
        <v>9907</v>
      </c>
      <c r="AA12" s="104">
        <v>0</v>
      </c>
      <c r="AB12" s="104">
        <v>0</v>
      </c>
      <c r="AC12" s="104">
        <v>5</v>
      </c>
      <c r="AD12" s="104">
        <v>0</v>
      </c>
      <c r="AE12" s="104">
        <v>6</v>
      </c>
      <c r="AF12" s="104">
        <v>5</v>
      </c>
      <c r="AH12" s="73">
        <v>9907</v>
      </c>
      <c r="AI12" s="104">
        <v>4</v>
      </c>
      <c r="AJ12" s="104">
        <v>5</v>
      </c>
      <c r="AK12" s="104"/>
      <c r="AM12" s="73">
        <v>9907</v>
      </c>
      <c r="AN12" s="104" t="s">
        <v>351</v>
      </c>
      <c r="AO12" s="104" t="s">
        <v>351</v>
      </c>
      <c r="AP12" s="104" t="s">
        <v>351</v>
      </c>
      <c r="AQ12" s="104" t="s">
        <v>351</v>
      </c>
      <c r="AR12" s="104">
        <v>9.5</v>
      </c>
      <c r="AS12" s="104">
        <v>16.8</v>
      </c>
      <c r="AT12" s="104">
        <v>34.200000000000003</v>
      </c>
      <c r="AU12" s="103">
        <v>1.67</v>
      </c>
      <c r="AV12" s="104">
        <v>22.5</v>
      </c>
      <c r="AW12" s="104">
        <v>11.5</v>
      </c>
      <c r="AX12" s="104">
        <v>20.05</v>
      </c>
      <c r="AY12" s="104">
        <v>48.35</v>
      </c>
      <c r="AZ12" s="103">
        <v>2.7549999999999999</v>
      </c>
      <c r="BA12" s="103">
        <v>1.5944444444444446</v>
      </c>
      <c r="BB12" s="103">
        <v>50.535000000000004</v>
      </c>
      <c r="BC12" s="103">
        <v>49.454999999999998</v>
      </c>
      <c r="BD12" s="103">
        <v>37.305000000000007</v>
      </c>
      <c r="BE12" s="138">
        <v>0.37590299999999999</v>
      </c>
      <c r="BF12" s="138">
        <v>0.51056550000000001</v>
      </c>
      <c r="BG12" s="138">
        <v>0.36695700000000003</v>
      </c>
      <c r="BH12" s="138">
        <v>0.28722599999999998</v>
      </c>
      <c r="BI12" s="138">
        <v>0.118566</v>
      </c>
      <c r="BJ12" s="104">
        <v>1720</v>
      </c>
      <c r="BK12" s="104">
        <v>540</v>
      </c>
      <c r="BL12" s="104">
        <v>33.01</v>
      </c>
      <c r="BM12" s="104">
        <v>9.6999999999999993</v>
      </c>
      <c r="BN12" s="104">
        <v>1.05</v>
      </c>
      <c r="BO12" s="104">
        <v>17.399999999999999</v>
      </c>
      <c r="BP12" s="104">
        <v>48.6</v>
      </c>
      <c r="BR12" s="73">
        <v>9907</v>
      </c>
      <c r="BS12" s="115" t="s">
        <v>304</v>
      </c>
      <c r="BT12" s="115" t="s">
        <v>304</v>
      </c>
    </row>
    <row r="13" spans="1:72" ht="15" customHeight="1">
      <c r="A13" s="73">
        <v>9908</v>
      </c>
      <c r="B13" s="80" t="s">
        <v>139</v>
      </c>
      <c r="C13" s="73">
        <v>4</v>
      </c>
      <c r="D13" s="73">
        <v>8</v>
      </c>
      <c r="F13" s="73">
        <v>9908</v>
      </c>
      <c r="G13" s="73">
        <v>78.5</v>
      </c>
      <c r="H13" s="73">
        <v>78.400000000000006</v>
      </c>
      <c r="I13" s="73">
        <v>81.599999999999994</v>
      </c>
      <c r="J13" s="73">
        <v>71</v>
      </c>
      <c r="K13" s="73">
        <v>77.2</v>
      </c>
      <c r="L13" s="73">
        <v>0.79</v>
      </c>
      <c r="M13" s="73">
        <v>0.78</v>
      </c>
      <c r="O13" s="73">
        <v>9908</v>
      </c>
      <c r="P13" s="103">
        <v>48.18</v>
      </c>
      <c r="Q13" s="73">
        <v>30.2</v>
      </c>
      <c r="R13" s="73">
        <v>32.64</v>
      </c>
      <c r="S13" s="73">
        <v>45.91</v>
      </c>
      <c r="T13" s="73">
        <v>41.9</v>
      </c>
      <c r="U13" s="103">
        <v>54.34</v>
      </c>
      <c r="V13" s="103">
        <v>31.66</v>
      </c>
      <c r="W13" s="103">
        <v>34.54</v>
      </c>
      <c r="X13" s="103">
        <v>42</v>
      </c>
      <c r="Z13" s="73">
        <v>9908</v>
      </c>
      <c r="AA13" s="104">
        <v>0</v>
      </c>
      <c r="AB13" s="104">
        <v>0</v>
      </c>
      <c r="AC13" s="104">
        <v>5</v>
      </c>
      <c r="AD13" s="104">
        <v>0</v>
      </c>
      <c r="AE13" s="104">
        <v>5</v>
      </c>
      <c r="AF13" s="104">
        <v>5</v>
      </c>
      <c r="AH13" s="73">
        <v>9908</v>
      </c>
      <c r="AI13" s="104">
        <v>5</v>
      </c>
      <c r="AJ13" s="104">
        <v>5</v>
      </c>
      <c r="AK13" s="104"/>
      <c r="AM13" s="73">
        <v>9908</v>
      </c>
      <c r="AN13" s="104">
        <v>50.45</v>
      </c>
      <c r="AO13" s="104">
        <v>205.5</v>
      </c>
      <c r="AP13" s="104">
        <v>924.5</v>
      </c>
      <c r="AQ13" s="104">
        <v>28.684807534807533</v>
      </c>
      <c r="AR13" s="104">
        <v>9.1999999999999993</v>
      </c>
      <c r="AS13" s="104">
        <v>17.600000000000001</v>
      </c>
      <c r="AT13" s="104">
        <v>58.8</v>
      </c>
      <c r="AU13" s="103">
        <v>2.63</v>
      </c>
      <c r="AV13" s="104">
        <v>18.45</v>
      </c>
      <c r="AW13" s="104">
        <v>10.5</v>
      </c>
      <c r="AX13" s="104">
        <v>18.649999999999999</v>
      </c>
      <c r="AY13" s="104">
        <v>61.6</v>
      </c>
      <c r="AZ13" s="103">
        <v>2.2599999999999998</v>
      </c>
      <c r="BA13" s="103">
        <v>2.2110000000000003</v>
      </c>
      <c r="BB13" s="103">
        <v>44.594999999999999</v>
      </c>
      <c r="BC13" s="103">
        <v>43.38000000000001</v>
      </c>
      <c r="BD13" s="103">
        <v>34.784999999999997</v>
      </c>
      <c r="BE13" s="138">
        <v>0.3056625</v>
      </c>
      <c r="BF13" s="138">
        <v>0.4297455</v>
      </c>
      <c r="BG13" s="138">
        <v>0.348777</v>
      </c>
      <c r="BH13" s="138">
        <v>0.29276550000000001</v>
      </c>
      <c r="BI13" s="138">
        <v>0.1459125</v>
      </c>
      <c r="BJ13" s="104">
        <v>1560</v>
      </c>
      <c r="BK13" s="104">
        <v>486</v>
      </c>
      <c r="BL13" s="104">
        <v>28.83</v>
      </c>
      <c r="BM13" s="104">
        <v>8.5</v>
      </c>
      <c r="BN13" s="104">
        <v>0.93</v>
      </c>
      <c r="BO13" s="104">
        <v>15.8</v>
      </c>
      <c r="BP13" s="104">
        <v>50.8</v>
      </c>
      <c r="BR13" s="73">
        <v>9908</v>
      </c>
      <c r="BS13" s="115" t="s">
        <v>304</v>
      </c>
      <c r="BT13" s="115" t="s">
        <v>304</v>
      </c>
    </row>
    <row r="14" spans="1:72" ht="15" customHeight="1">
      <c r="A14" s="73">
        <v>9909</v>
      </c>
      <c r="B14" s="80" t="s">
        <v>142</v>
      </c>
      <c r="C14" s="73">
        <v>5</v>
      </c>
      <c r="D14" s="73">
        <v>6</v>
      </c>
      <c r="F14" s="73">
        <v>9909</v>
      </c>
      <c r="G14" s="73">
        <v>79.599999999999994</v>
      </c>
      <c r="H14" s="73">
        <v>80.400000000000006</v>
      </c>
      <c r="I14" s="73">
        <v>77.599999999999994</v>
      </c>
      <c r="J14" s="73">
        <v>73.599999999999994</v>
      </c>
      <c r="K14" s="73">
        <v>78.5</v>
      </c>
      <c r="L14" s="73">
        <v>0.83</v>
      </c>
      <c r="M14" s="73">
        <v>0.81</v>
      </c>
      <c r="O14" s="73">
        <v>9909</v>
      </c>
      <c r="P14" s="103">
        <v>43.96</v>
      </c>
      <c r="Q14" s="73">
        <v>30.72</v>
      </c>
      <c r="R14" s="73">
        <v>28.68</v>
      </c>
      <c r="S14" s="73">
        <v>42.09</v>
      </c>
      <c r="T14" s="73">
        <v>42.95</v>
      </c>
      <c r="U14" s="103">
        <v>55.14</v>
      </c>
      <c r="V14" s="103">
        <v>40.619999999999997</v>
      </c>
      <c r="W14" s="103">
        <v>42.63</v>
      </c>
      <c r="X14" s="103">
        <v>45.3</v>
      </c>
      <c r="Z14" s="73">
        <v>9909</v>
      </c>
      <c r="AA14" s="104">
        <v>0</v>
      </c>
      <c r="AB14" s="104">
        <v>0</v>
      </c>
      <c r="AC14" s="104">
        <v>5</v>
      </c>
      <c r="AD14" s="104">
        <v>0</v>
      </c>
      <c r="AE14" s="104">
        <v>8</v>
      </c>
      <c r="AF14" s="104">
        <v>8</v>
      </c>
      <c r="AH14" s="73">
        <v>9909</v>
      </c>
      <c r="AI14" s="104">
        <v>7</v>
      </c>
      <c r="AJ14" s="104">
        <v>5</v>
      </c>
      <c r="AK14" s="104">
        <v>3</v>
      </c>
      <c r="AM14" s="73">
        <v>9909</v>
      </c>
      <c r="AN14" s="104">
        <v>49.599999999999994</v>
      </c>
      <c r="AO14" s="104">
        <v>197.5</v>
      </c>
      <c r="AP14" s="104">
        <v>871</v>
      </c>
      <c r="AQ14" s="104">
        <v>30.522257092261896</v>
      </c>
      <c r="AR14" s="104">
        <v>11.1</v>
      </c>
      <c r="AS14" s="104">
        <v>18.8</v>
      </c>
      <c r="AT14" s="104">
        <v>42.6</v>
      </c>
      <c r="AU14" s="103">
        <v>2.4700000000000002</v>
      </c>
      <c r="AV14" s="104">
        <v>24.5</v>
      </c>
      <c r="AW14" s="104">
        <v>9</v>
      </c>
      <c r="AX14" s="104">
        <v>20.45</v>
      </c>
      <c r="AY14" s="104">
        <v>55</v>
      </c>
      <c r="AZ14" s="103">
        <v>2.6150000000000002</v>
      </c>
      <c r="BA14" s="103">
        <v>2.15</v>
      </c>
      <c r="BB14" s="103">
        <v>50.174999999999997</v>
      </c>
      <c r="BC14" s="103">
        <v>45.225000000000001</v>
      </c>
      <c r="BD14" s="103">
        <v>32.94</v>
      </c>
      <c r="BE14" s="138">
        <v>0.453816</v>
      </c>
      <c r="BF14" s="138">
        <v>0.45411299999999999</v>
      </c>
      <c r="BG14" s="138">
        <v>0.41149350000000007</v>
      </c>
      <c r="BH14" s="138">
        <v>0.30958200000000002</v>
      </c>
      <c r="BI14" s="138">
        <v>0.161109</v>
      </c>
      <c r="BJ14" s="104">
        <v>1440</v>
      </c>
      <c r="BK14" s="104">
        <v>480</v>
      </c>
      <c r="BL14" s="104">
        <v>36.840000000000003</v>
      </c>
      <c r="BM14" s="104">
        <v>11.7</v>
      </c>
      <c r="BN14" s="104">
        <v>1.1000000000000001</v>
      </c>
      <c r="BO14" s="104">
        <v>18</v>
      </c>
      <c r="BP14" s="104">
        <v>55.4</v>
      </c>
      <c r="BR14" s="73">
        <v>9909</v>
      </c>
      <c r="BS14" s="115" t="s">
        <v>304</v>
      </c>
      <c r="BT14" s="115" t="s">
        <v>304</v>
      </c>
    </row>
    <row r="15" spans="1:72" ht="15" customHeight="1">
      <c r="A15" s="74">
        <v>9910</v>
      </c>
      <c r="B15" s="81" t="s">
        <v>145</v>
      </c>
      <c r="C15" s="74">
        <v>3</v>
      </c>
      <c r="D15" s="74">
        <v>8</v>
      </c>
      <c r="F15" s="74">
        <v>9910</v>
      </c>
      <c r="G15" s="74">
        <v>80.099999999999994</v>
      </c>
      <c r="H15" s="74">
        <v>78.400000000000006</v>
      </c>
      <c r="I15" s="74">
        <v>79.2</v>
      </c>
      <c r="J15" s="74">
        <v>74.5</v>
      </c>
      <c r="K15" s="74">
        <v>75.599999999999994</v>
      </c>
      <c r="L15" s="74">
        <v>0.79</v>
      </c>
      <c r="M15" s="74">
        <v>0.76</v>
      </c>
      <c r="O15" s="74">
        <v>9910</v>
      </c>
      <c r="P15" s="105">
        <v>40.49</v>
      </c>
      <c r="Q15" s="74">
        <v>32.119999999999997</v>
      </c>
      <c r="R15" s="74">
        <v>29.88</v>
      </c>
      <c r="S15" s="74">
        <v>37.590000000000003</v>
      </c>
      <c r="T15" s="74" t="s">
        <v>351</v>
      </c>
      <c r="U15" s="105">
        <v>50.26</v>
      </c>
      <c r="V15" s="105">
        <v>37.26</v>
      </c>
      <c r="W15" s="105">
        <v>37.229999999999997</v>
      </c>
      <c r="X15" s="105">
        <v>42.2</v>
      </c>
      <c r="Z15" s="74">
        <v>9910</v>
      </c>
      <c r="AA15" s="106">
        <v>0</v>
      </c>
      <c r="AB15" s="106">
        <v>0</v>
      </c>
      <c r="AC15" s="106">
        <v>10</v>
      </c>
      <c r="AD15" s="106">
        <v>0</v>
      </c>
      <c r="AE15" s="106">
        <v>6</v>
      </c>
      <c r="AF15" s="106">
        <v>8</v>
      </c>
      <c r="AH15" s="74">
        <v>9910</v>
      </c>
      <c r="AI15" s="106">
        <v>4</v>
      </c>
      <c r="AJ15" s="106">
        <v>5</v>
      </c>
      <c r="AK15" s="106"/>
      <c r="AM15" s="74">
        <v>9910</v>
      </c>
      <c r="AN15" s="106" t="s">
        <v>351</v>
      </c>
      <c r="AO15" s="106" t="s">
        <v>351</v>
      </c>
      <c r="AP15" s="106" t="s">
        <v>351</v>
      </c>
      <c r="AQ15" s="106" t="s">
        <v>351</v>
      </c>
      <c r="AR15" s="106">
        <v>7.7</v>
      </c>
      <c r="AS15" s="106">
        <v>16.399999999999999</v>
      </c>
      <c r="AT15" s="106">
        <v>35</v>
      </c>
      <c r="AU15" s="105">
        <v>1.72</v>
      </c>
      <c r="AV15" s="106">
        <v>27.85</v>
      </c>
      <c r="AW15" s="106">
        <v>10</v>
      </c>
      <c r="AX15" s="106">
        <v>19.5</v>
      </c>
      <c r="AY15" s="106">
        <v>55.25</v>
      </c>
      <c r="AZ15" s="105">
        <v>3.4625000000000004</v>
      </c>
      <c r="BA15" s="105">
        <v>2.0404999999999998</v>
      </c>
      <c r="BB15" s="105">
        <v>50.94</v>
      </c>
      <c r="BC15" s="105">
        <v>49.365000000000009</v>
      </c>
      <c r="BD15" s="105">
        <v>35.325000000000003</v>
      </c>
      <c r="BE15" s="158">
        <v>0.49909050000000005</v>
      </c>
      <c r="BF15" s="158">
        <v>0.57526650000000001</v>
      </c>
      <c r="BG15" s="158">
        <v>0.38822849999999998</v>
      </c>
      <c r="BH15" s="158">
        <v>0.31544549999999999</v>
      </c>
      <c r="BI15" s="158">
        <v>0.14429700000000001</v>
      </c>
      <c r="BJ15" s="106">
        <v>1700</v>
      </c>
      <c r="BK15" s="106">
        <v>540</v>
      </c>
      <c r="BL15" s="106">
        <v>29.24</v>
      </c>
      <c r="BM15" s="106">
        <v>8.1</v>
      </c>
      <c r="BN15" s="106">
        <v>0.92</v>
      </c>
      <c r="BO15" s="106">
        <v>14.6</v>
      </c>
      <c r="BP15" s="106">
        <v>42.4</v>
      </c>
      <c r="BR15" s="74">
        <v>9910</v>
      </c>
      <c r="BS15" s="116" t="s">
        <v>304</v>
      </c>
      <c r="BT15" s="116" t="s">
        <v>304</v>
      </c>
    </row>
    <row r="16" spans="1:72" ht="15" customHeight="1">
      <c r="A16" s="72">
        <v>9911</v>
      </c>
      <c r="B16" s="79" t="s">
        <v>145</v>
      </c>
      <c r="C16" s="72">
        <v>3</v>
      </c>
      <c r="D16" s="72">
        <v>9</v>
      </c>
      <c r="F16" s="72">
        <v>9911</v>
      </c>
      <c r="G16" s="72">
        <v>80.099999999999994</v>
      </c>
      <c r="H16" s="72">
        <v>82.8</v>
      </c>
      <c r="I16" s="72">
        <v>83.2</v>
      </c>
      <c r="J16" s="72">
        <v>74.8</v>
      </c>
      <c r="K16" s="72">
        <v>76.5</v>
      </c>
      <c r="L16" s="72">
        <v>0.78</v>
      </c>
      <c r="M16" s="72">
        <v>0.79</v>
      </c>
      <c r="O16" s="72">
        <v>9911</v>
      </c>
      <c r="P16" s="101">
        <v>40.22</v>
      </c>
      <c r="Q16" s="72">
        <v>38.68</v>
      </c>
      <c r="R16" s="72">
        <v>38.119999999999997</v>
      </c>
      <c r="S16" s="72">
        <v>39.340000000000003</v>
      </c>
      <c r="T16" s="72" t="s">
        <v>351</v>
      </c>
      <c r="U16" s="101">
        <v>49.68</v>
      </c>
      <c r="V16" s="101">
        <v>36.15</v>
      </c>
      <c r="W16" s="101">
        <v>35.65</v>
      </c>
      <c r="X16" s="101">
        <v>40.9</v>
      </c>
      <c r="Z16" s="72">
        <v>9911</v>
      </c>
      <c r="AA16" s="102">
        <v>0</v>
      </c>
      <c r="AB16" s="102">
        <v>0</v>
      </c>
      <c r="AC16" s="102">
        <v>5</v>
      </c>
      <c r="AD16" s="102">
        <v>0</v>
      </c>
      <c r="AE16" s="102">
        <v>4</v>
      </c>
      <c r="AF16" s="102">
        <v>5</v>
      </c>
      <c r="AH16" s="72">
        <v>9911</v>
      </c>
      <c r="AI16" s="102">
        <v>3</v>
      </c>
      <c r="AJ16" s="102">
        <v>5</v>
      </c>
      <c r="AK16" s="102"/>
      <c r="AM16" s="72">
        <v>9911</v>
      </c>
      <c r="AN16" s="102" t="s">
        <v>351</v>
      </c>
      <c r="AO16" s="102" t="s">
        <v>351</v>
      </c>
      <c r="AP16" s="102" t="s">
        <v>351</v>
      </c>
      <c r="AQ16" s="102" t="s">
        <v>351</v>
      </c>
      <c r="AR16" s="102">
        <v>8.4</v>
      </c>
      <c r="AS16" s="102">
        <v>17.600000000000001</v>
      </c>
      <c r="AT16" s="102">
        <v>42.4</v>
      </c>
      <c r="AU16" s="101">
        <v>1.9</v>
      </c>
      <c r="AV16" s="102">
        <v>23.2</v>
      </c>
      <c r="AW16" s="102">
        <v>8.5</v>
      </c>
      <c r="AX16" s="102">
        <v>18.899999999999999</v>
      </c>
      <c r="AY16" s="102">
        <v>42.75</v>
      </c>
      <c r="AZ16" s="101">
        <v>3.0415000000000001</v>
      </c>
      <c r="BA16" s="101">
        <v>1.5499999999999998</v>
      </c>
      <c r="BB16" s="101">
        <v>48.015000000000001</v>
      </c>
      <c r="BC16" s="101">
        <v>43.92</v>
      </c>
      <c r="BD16" s="101">
        <v>36.765000000000001</v>
      </c>
      <c r="BE16" s="134">
        <v>0.33001200000000003</v>
      </c>
      <c r="BF16" s="134">
        <v>0.40154400000000007</v>
      </c>
      <c r="BG16" s="134">
        <v>0.36366299999999996</v>
      </c>
      <c r="BH16" s="134">
        <v>0.29132550000000001</v>
      </c>
      <c r="BI16" s="134">
        <v>0.1730565</v>
      </c>
      <c r="BJ16" s="102">
        <v>1120</v>
      </c>
      <c r="BK16" s="102">
        <v>489</v>
      </c>
      <c r="BL16" s="102">
        <v>49.03</v>
      </c>
      <c r="BM16" s="102">
        <v>8.8000000000000007</v>
      </c>
      <c r="BN16" s="102">
        <v>1.1200000000000001</v>
      </c>
      <c r="BO16" s="102">
        <v>16.600000000000001</v>
      </c>
      <c r="BP16" s="102">
        <v>49.6</v>
      </c>
      <c r="BR16" s="72">
        <v>9911</v>
      </c>
      <c r="BS16" s="114" t="s">
        <v>304</v>
      </c>
      <c r="BT16" s="114" t="s">
        <v>304</v>
      </c>
    </row>
    <row r="17" spans="1:72" ht="15" customHeight="1">
      <c r="A17" s="73">
        <v>9912</v>
      </c>
      <c r="B17" s="80" t="s">
        <v>148</v>
      </c>
      <c r="C17" s="73">
        <v>3</v>
      </c>
      <c r="D17" s="73">
        <v>7</v>
      </c>
      <c r="F17" s="73">
        <v>9912</v>
      </c>
      <c r="G17" s="73">
        <v>80.5</v>
      </c>
      <c r="H17" s="73">
        <v>86.4</v>
      </c>
      <c r="I17" s="73">
        <v>87.2</v>
      </c>
      <c r="J17" s="73">
        <v>76.400000000000006</v>
      </c>
      <c r="K17" s="73">
        <v>78.099999999999994</v>
      </c>
      <c r="L17" s="73">
        <v>0.74</v>
      </c>
      <c r="M17" s="73">
        <v>0.79</v>
      </c>
      <c r="O17" s="73">
        <v>9912</v>
      </c>
      <c r="P17" s="103">
        <v>34.99</v>
      </c>
      <c r="Q17" s="73">
        <v>39.72</v>
      </c>
      <c r="R17" s="73">
        <v>40.200000000000003</v>
      </c>
      <c r="S17" s="73">
        <v>32.96</v>
      </c>
      <c r="T17" s="73" t="s">
        <v>351</v>
      </c>
      <c r="U17" s="103">
        <v>44.94</v>
      </c>
      <c r="V17" s="103">
        <v>34.64</v>
      </c>
      <c r="W17" s="103">
        <v>36.25</v>
      </c>
      <c r="X17" s="103">
        <v>29.5</v>
      </c>
      <c r="Z17" s="73">
        <v>9912</v>
      </c>
      <c r="AA17" s="104">
        <v>0</v>
      </c>
      <c r="AB17" s="104">
        <v>0</v>
      </c>
      <c r="AC17" s="104">
        <v>5</v>
      </c>
      <c r="AD17" s="104">
        <v>0</v>
      </c>
      <c r="AE17" s="104">
        <v>5</v>
      </c>
      <c r="AF17" s="104">
        <v>5</v>
      </c>
      <c r="AH17" s="73">
        <v>9912</v>
      </c>
      <c r="AI17" s="104">
        <v>4</v>
      </c>
      <c r="AJ17" s="104">
        <v>5</v>
      </c>
      <c r="AK17" s="104">
        <v>3</v>
      </c>
      <c r="AM17" s="73">
        <v>9912</v>
      </c>
      <c r="AN17" s="104" t="s">
        <v>351</v>
      </c>
      <c r="AO17" s="104" t="s">
        <v>351</v>
      </c>
      <c r="AP17" s="104" t="s">
        <v>351</v>
      </c>
      <c r="AQ17" s="104" t="s">
        <v>351</v>
      </c>
      <c r="AR17" s="104">
        <v>9.6999999999999993</v>
      </c>
      <c r="AS17" s="104">
        <v>18.8</v>
      </c>
      <c r="AT17" s="104">
        <v>44.4</v>
      </c>
      <c r="AU17" s="103">
        <v>1.72</v>
      </c>
      <c r="AV17" s="104">
        <v>26.75</v>
      </c>
      <c r="AW17" s="104">
        <v>8.5</v>
      </c>
      <c r="AX17" s="104">
        <v>19.100000000000001</v>
      </c>
      <c r="AY17" s="104">
        <v>60.45</v>
      </c>
      <c r="AZ17" s="103">
        <v>2.835</v>
      </c>
      <c r="BA17" s="103">
        <v>2.3099999999999996</v>
      </c>
      <c r="BB17" s="103">
        <v>48.78</v>
      </c>
      <c r="BC17" s="103">
        <v>46.35</v>
      </c>
      <c r="BD17" s="103">
        <v>27.54</v>
      </c>
      <c r="BE17" s="138">
        <v>0.55470149999999996</v>
      </c>
      <c r="BF17" s="138">
        <v>0.6439410000000001</v>
      </c>
      <c r="BG17" s="138">
        <v>0.47742300000000004</v>
      </c>
      <c r="BH17" s="138">
        <v>0.37930050000000004</v>
      </c>
      <c r="BI17" s="138">
        <v>0.124137</v>
      </c>
      <c r="BJ17" s="104">
        <v>1840</v>
      </c>
      <c r="BK17" s="104">
        <v>628</v>
      </c>
      <c r="BL17" s="104">
        <v>28.95</v>
      </c>
      <c r="BM17" s="104">
        <v>8.4</v>
      </c>
      <c r="BN17" s="104">
        <v>0.85</v>
      </c>
      <c r="BO17" s="104">
        <v>17.600000000000001</v>
      </c>
      <c r="BP17" s="104">
        <v>52.8</v>
      </c>
      <c r="BR17" s="73">
        <v>9912</v>
      </c>
      <c r="BS17" s="115" t="s">
        <v>304</v>
      </c>
      <c r="BT17" s="115" t="s">
        <v>304</v>
      </c>
    </row>
    <row r="18" spans="1:72" ht="15" customHeight="1">
      <c r="A18" s="73">
        <v>9913</v>
      </c>
      <c r="B18" s="80" t="s">
        <v>148</v>
      </c>
      <c r="C18" s="73">
        <v>3</v>
      </c>
      <c r="D18" s="73">
        <v>6</v>
      </c>
      <c r="F18" s="73">
        <v>9913</v>
      </c>
      <c r="G18" s="73">
        <v>79.599999999999994</v>
      </c>
      <c r="H18" s="73">
        <v>84</v>
      </c>
      <c r="I18" s="73">
        <v>84.4</v>
      </c>
      <c r="J18" s="73">
        <v>74.2</v>
      </c>
      <c r="K18" s="73">
        <v>78.3</v>
      </c>
      <c r="L18" s="73">
        <v>0.75</v>
      </c>
      <c r="M18" s="73">
        <v>0.74</v>
      </c>
      <c r="O18" s="73">
        <v>9913</v>
      </c>
      <c r="P18" s="103">
        <v>32.22</v>
      </c>
      <c r="Q18" s="73">
        <v>33.119999999999997</v>
      </c>
      <c r="R18" s="73">
        <v>35</v>
      </c>
      <c r="S18" s="73">
        <v>34.17</v>
      </c>
      <c r="T18" s="73" t="s">
        <v>351</v>
      </c>
      <c r="U18" s="103">
        <v>46.2</v>
      </c>
      <c r="V18" s="103">
        <v>39.9</v>
      </c>
      <c r="W18" s="103">
        <v>41.25</v>
      </c>
      <c r="X18" s="103">
        <v>33</v>
      </c>
      <c r="Z18" s="73">
        <v>9913</v>
      </c>
      <c r="AA18" s="104">
        <v>0</v>
      </c>
      <c r="AB18" s="104">
        <v>0</v>
      </c>
      <c r="AC18" s="104">
        <v>5</v>
      </c>
      <c r="AD18" s="104">
        <v>0</v>
      </c>
      <c r="AE18" s="104">
        <v>8</v>
      </c>
      <c r="AF18" s="104">
        <v>6</v>
      </c>
      <c r="AH18" s="73">
        <v>9913</v>
      </c>
      <c r="AI18" s="104">
        <v>4</v>
      </c>
      <c r="AJ18" s="104">
        <v>5</v>
      </c>
      <c r="AK18" s="104">
        <v>3</v>
      </c>
      <c r="AM18" s="73">
        <v>9913</v>
      </c>
      <c r="AN18" s="104" t="s">
        <v>351</v>
      </c>
      <c r="AO18" s="104" t="s">
        <v>351</v>
      </c>
      <c r="AP18" s="104" t="s">
        <v>351</v>
      </c>
      <c r="AQ18" s="104" t="s">
        <v>351</v>
      </c>
      <c r="AR18" s="104">
        <v>8.6</v>
      </c>
      <c r="AS18" s="104">
        <v>17.600000000000001</v>
      </c>
      <c r="AT18" s="104">
        <v>42.6</v>
      </c>
      <c r="AU18" s="103">
        <v>1.7</v>
      </c>
      <c r="AV18" s="104">
        <v>23.6</v>
      </c>
      <c r="AW18" s="104">
        <v>8.5</v>
      </c>
      <c r="AX18" s="104">
        <v>17.95</v>
      </c>
      <c r="AY18" s="104">
        <v>57.5</v>
      </c>
      <c r="AZ18" s="103">
        <v>3.0700000000000003</v>
      </c>
      <c r="BA18" s="103">
        <v>1.5</v>
      </c>
      <c r="BB18" s="103">
        <v>53.46</v>
      </c>
      <c r="BC18" s="103">
        <v>51.704999999999998</v>
      </c>
      <c r="BD18" s="103">
        <v>32.85</v>
      </c>
      <c r="BE18" s="138">
        <v>0.27781199999999995</v>
      </c>
      <c r="BF18" s="138">
        <v>0.48195900000000003</v>
      </c>
      <c r="BG18" s="138">
        <v>0.32152950000000002</v>
      </c>
      <c r="BH18" s="138">
        <v>0.231597</v>
      </c>
      <c r="BI18" s="138">
        <v>0.1278</v>
      </c>
      <c r="BJ18" s="104">
        <v>1610</v>
      </c>
      <c r="BK18" s="104">
        <v>632</v>
      </c>
      <c r="BL18" s="104">
        <v>23.54</v>
      </c>
      <c r="BM18" s="104">
        <v>9.1</v>
      </c>
      <c r="BN18" s="104">
        <v>0.6</v>
      </c>
      <c r="BO18" s="104">
        <v>16</v>
      </c>
      <c r="BP18" s="104">
        <v>50</v>
      </c>
      <c r="BR18" s="73">
        <v>9913</v>
      </c>
      <c r="BS18" s="115" t="s">
        <v>304</v>
      </c>
      <c r="BT18" s="115" t="s">
        <v>304</v>
      </c>
    </row>
    <row r="19" spans="1:72" ht="15" customHeight="1">
      <c r="A19" s="73">
        <v>9914</v>
      </c>
      <c r="B19" s="80" t="s">
        <v>151</v>
      </c>
      <c r="C19" s="73">
        <v>5</v>
      </c>
      <c r="D19" s="73">
        <v>9</v>
      </c>
      <c r="F19" s="73">
        <v>9914</v>
      </c>
      <c r="G19" s="73">
        <v>79.8</v>
      </c>
      <c r="H19" s="73">
        <v>85.6</v>
      </c>
      <c r="I19" s="73">
        <v>84.8</v>
      </c>
      <c r="J19" s="73">
        <v>77.900000000000006</v>
      </c>
      <c r="K19" s="73">
        <v>78.7</v>
      </c>
      <c r="L19" s="73">
        <v>0.78</v>
      </c>
      <c r="M19" s="73">
        <v>0.76</v>
      </c>
      <c r="O19" s="73">
        <v>9914</v>
      </c>
      <c r="P19" s="103">
        <v>33.97</v>
      </c>
      <c r="Q19" s="73">
        <v>34.08</v>
      </c>
      <c r="R19" s="73">
        <v>34.24</v>
      </c>
      <c r="S19" s="73">
        <v>32.36</v>
      </c>
      <c r="T19" s="73" t="s">
        <v>351</v>
      </c>
      <c r="U19" s="103">
        <v>46.8</v>
      </c>
      <c r="V19" s="103">
        <v>37.26</v>
      </c>
      <c r="W19" s="103">
        <v>38.9</v>
      </c>
      <c r="X19" s="103">
        <v>31.5</v>
      </c>
      <c r="Z19" s="73">
        <v>9914</v>
      </c>
      <c r="AA19" s="104">
        <v>0</v>
      </c>
      <c r="AB19" s="104">
        <v>0</v>
      </c>
      <c r="AC19" s="104">
        <v>5</v>
      </c>
      <c r="AD19" s="104">
        <v>0</v>
      </c>
      <c r="AE19" s="104">
        <v>7</v>
      </c>
      <c r="AF19" s="104">
        <v>7</v>
      </c>
      <c r="AH19" s="73">
        <v>9914</v>
      </c>
      <c r="AI19" s="104">
        <v>2</v>
      </c>
      <c r="AJ19" s="104">
        <v>5</v>
      </c>
      <c r="AK19" s="104"/>
      <c r="AM19" s="73">
        <v>9914</v>
      </c>
      <c r="AN19" s="104" t="s">
        <v>351</v>
      </c>
      <c r="AO19" s="104" t="s">
        <v>351</v>
      </c>
      <c r="AP19" s="104" t="s">
        <v>351</v>
      </c>
      <c r="AQ19" s="104" t="s">
        <v>351</v>
      </c>
      <c r="AR19" s="104">
        <v>10.4</v>
      </c>
      <c r="AS19" s="104">
        <v>19.2</v>
      </c>
      <c r="AT19" s="104">
        <v>56.6</v>
      </c>
      <c r="AU19" s="103">
        <v>2.84</v>
      </c>
      <c r="AV19" s="104">
        <v>18.350000000000001</v>
      </c>
      <c r="AW19" s="104">
        <v>10</v>
      </c>
      <c r="AX19" s="104">
        <v>18.05</v>
      </c>
      <c r="AY19" s="104">
        <v>76.25</v>
      </c>
      <c r="AZ19" s="103">
        <v>3.7744999999999997</v>
      </c>
      <c r="BA19" s="103">
        <v>2.375</v>
      </c>
      <c r="BB19" s="103">
        <v>55.394999999999996</v>
      </c>
      <c r="BC19" s="103">
        <v>52.83</v>
      </c>
      <c r="BD19" s="103">
        <v>37.305</v>
      </c>
      <c r="BE19" s="138">
        <v>0.58607100000000001</v>
      </c>
      <c r="BF19" s="138">
        <v>0.65315250000000002</v>
      </c>
      <c r="BG19" s="138">
        <v>0.474966</v>
      </c>
      <c r="BH19" s="138">
        <v>0.38780999999999999</v>
      </c>
      <c r="BI19" s="138">
        <v>0.14067449999999998</v>
      </c>
      <c r="BJ19" s="104">
        <v>1320</v>
      </c>
      <c r="BK19" s="104">
        <v>484</v>
      </c>
      <c r="BL19" s="104">
        <v>30.57</v>
      </c>
      <c r="BM19" s="104">
        <v>9</v>
      </c>
      <c r="BN19" s="104">
        <v>0.83</v>
      </c>
      <c r="BO19" s="104">
        <v>15.8</v>
      </c>
      <c r="BP19" s="104">
        <v>52</v>
      </c>
      <c r="BR19" s="73">
        <v>9914</v>
      </c>
      <c r="BS19" s="115" t="s">
        <v>304</v>
      </c>
      <c r="BT19" s="115" t="s">
        <v>304</v>
      </c>
    </row>
    <row r="20" spans="1:72" ht="15" customHeight="1">
      <c r="A20" s="73">
        <v>9915</v>
      </c>
      <c r="B20" s="80" t="s">
        <v>153</v>
      </c>
      <c r="C20" s="73">
        <v>5</v>
      </c>
      <c r="D20" s="73">
        <v>7</v>
      </c>
      <c r="F20" s="73">
        <v>9915</v>
      </c>
      <c r="G20" s="73">
        <v>81.099999999999994</v>
      </c>
      <c r="H20" s="73">
        <v>84</v>
      </c>
      <c r="I20" s="73">
        <v>84</v>
      </c>
      <c r="J20" s="73">
        <v>79.8</v>
      </c>
      <c r="K20" s="73">
        <v>79.7</v>
      </c>
      <c r="L20" s="73">
        <v>0.74</v>
      </c>
      <c r="M20" s="73">
        <v>0.74</v>
      </c>
      <c r="O20" s="73">
        <v>9915</v>
      </c>
      <c r="P20" s="103">
        <v>35.17</v>
      </c>
      <c r="Q20" s="73">
        <v>40.44</v>
      </c>
      <c r="R20" s="73">
        <v>40.24</v>
      </c>
      <c r="S20" s="73">
        <v>38.659999999999997</v>
      </c>
      <c r="T20" s="73" t="s">
        <v>351</v>
      </c>
      <c r="U20" s="103">
        <v>45.46</v>
      </c>
      <c r="V20" s="103">
        <v>36.18</v>
      </c>
      <c r="W20" s="103">
        <v>38.54</v>
      </c>
      <c r="X20" s="103">
        <v>38.200000000000003</v>
      </c>
      <c r="Z20" s="73">
        <v>9915</v>
      </c>
      <c r="AA20" s="104">
        <v>0</v>
      </c>
      <c r="AB20" s="104">
        <v>0</v>
      </c>
      <c r="AC20" s="104">
        <v>5</v>
      </c>
      <c r="AD20" s="104">
        <v>0</v>
      </c>
      <c r="AE20" s="104">
        <v>6</v>
      </c>
      <c r="AF20" s="104">
        <v>6</v>
      </c>
      <c r="AH20" s="73">
        <v>9915</v>
      </c>
      <c r="AI20" s="104">
        <v>3</v>
      </c>
      <c r="AJ20" s="104">
        <v>5</v>
      </c>
      <c r="AK20" s="104"/>
      <c r="AM20" s="73">
        <v>9915</v>
      </c>
      <c r="AN20" s="104" t="s">
        <v>351</v>
      </c>
      <c r="AO20" s="104" t="s">
        <v>351</v>
      </c>
      <c r="AP20" s="104" t="s">
        <v>351</v>
      </c>
      <c r="AQ20" s="104" t="s">
        <v>351</v>
      </c>
      <c r="AR20" s="104">
        <v>11.1</v>
      </c>
      <c r="AS20" s="104">
        <v>21.2</v>
      </c>
      <c r="AT20" s="104">
        <v>62.4</v>
      </c>
      <c r="AU20" s="103">
        <v>2.88</v>
      </c>
      <c r="AV20" s="104">
        <v>17</v>
      </c>
      <c r="AW20" s="104">
        <v>10</v>
      </c>
      <c r="AX20" s="104">
        <v>18.5</v>
      </c>
      <c r="AY20" s="104">
        <v>60.25</v>
      </c>
      <c r="AZ20" s="103">
        <v>2.69</v>
      </c>
      <c r="BA20" s="103">
        <v>2.3574999999999999</v>
      </c>
      <c r="BB20" s="103">
        <v>53.594999999999999</v>
      </c>
      <c r="BC20" s="103">
        <v>51.525000000000006</v>
      </c>
      <c r="BD20" s="103">
        <v>33.21</v>
      </c>
      <c r="BE20" s="138">
        <v>0.41931449999999998</v>
      </c>
      <c r="BF20" s="138">
        <v>0.44258400000000003</v>
      </c>
      <c r="BG20" s="138">
        <v>0.42609150000000007</v>
      </c>
      <c r="BH20" s="138">
        <v>0.2778525</v>
      </c>
      <c r="BI20" s="138">
        <v>0.15016499999999999</v>
      </c>
      <c r="BJ20" s="104">
        <v>1120</v>
      </c>
      <c r="BK20" s="104">
        <v>426</v>
      </c>
      <c r="BL20" s="104">
        <v>32.39</v>
      </c>
      <c r="BM20" s="104">
        <v>9.1</v>
      </c>
      <c r="BN20" s="104">
        <v>0.85</v>
      </c>
      <c r="BO20" s="104">
        <v>17.399999999999999</v>
      </c>
      <c r="BP20" s="104">
        <v>51.4</v>
      </c>
      <c r="BR20" s="73">
        <v>9915</v>
      </c>
      <c r="BS20" s="115" t="s">
        <v>304</v>
      </c>
      <c r="BT20" s="115" t="s">
        <v>304</v>
      </c>
    </row>
    <row r="21" spans="1:72" ht="15" customHeight="1">
      <c r="A21" s="73">
        <v>9916</v>
      </c>
      <c r="B21" s="80" t="s">
        <v>155</v>
      </c>
      <c r="C21" s="73">
        <v>3</v>
      </c>
      <c r="D21" s="73">
        <v>7</v>
      </c>
      <c r="F21" s="73">
        <v>9916</v>
      </c>
      <c r="G21" s="73">
        <v>77.2</v>
      </c>
      <c r="H21" s="73">
        <v>84.4</v>
      </c>
      <c r="I21" s="73">
        <v>85.2</v>
      </c>
      <c r="J21" s="73">
        <v>72.900000000000006</v>
      </c>
      <c r="K21" s="73">
        <v>74.3</v>
      </c>
      <c r="L21" s="73">
        <v>0.76</v>
      </c>
      <c r="M21" s="73">
        <v>0.75</v>
      </c>
      <c r="O21" s="73">
        <v>9916</v>
      </c>
      <c r="P21" s="103">
        <v>33.53</v>
      </c>
      <c r="Q21" s="73">
        <v>40.44</v>
      </c>
      <c r="R21" s="73">
        <v>41.88</v>
      </c>
      <c r="S21" s="73">
        <v>31.37</v>
      </c>
      <c r="T21" s="73" t="s">
        <v>351</v>
      </c>
      <c r="U21" s="103">
        <v>44.32</v>
      </c>
      <c r="V21" s="103">
        <v>35.119999999999997</v>
      </c>
      <c r="W21" s="103">
        <v>38.56</v>
      </c>
      <c r="X21" s="103">
        <v>28</v>
      </c>
      <c r="Z21" s="73">
        <v>9916</v>
      </c>
      <c r="AA21" s="104">
        <v>0</v>
      </c>
      <c r="AB21" s="104">
        <v>0</v>
      </c>
      <c r="AC21" s="104">
        <v>5</v>
      </c>
      <c r="AD21" s="104">
        <v>0</v>
      </c>
      <c r="AE21" s="104">
        <v>8</v>
      </c>
      <c r="AF21" s="104">
        <v>7</v>
      </c>
      <c r="AH21" s="73">
        <v>9916</v>
      </c>
      <c r="AI21" s="104">
        <v>5</v>
      </c>
      <c r="AJ21" s="104">
        <v>5</v>
      </c>
      <c r="AK21" s="104"/>
      <c r="AM21" s="73">
        <v>9916</v>
      </c>
      <c r="AN21" s="104" t="s">
        <v>351</v>
      </c>
      <c r="AO21" s="104" t="s">
        <v>351</v>
      </c>
      <c r="AP21" s="104" t="s">
        <v>351</v>
      </c>
      <c r="AQ21" s="104" t="s">
        <v>351</v>
      </c>
      <c r="AR21" s="104">
        <v>9.6</v>
      </c>
      <c r="AS21" s="104">
        <v>19.2</v>
      </c>
      <c r="AT21" s="104">
        <v>44.2</v>
      </c>
      <c r="AU21" s="103">
        <v>2.14</v>
      </c>
      <c r="AV21" s="104">
        <v>23.5</v>
      </c>
      <c r="AW21" s="104">
        <v>10.5</v>
      </c>
      <c r="AX21" s="104">
        <v>19</v>
      </c>
      <c r="AY21" s="104">
        <v>48.65</v>
      </c>
      <c r="AZ21" s="103">
        <v>3.1500000000000004</v>
      </c>
      <c r="BA21" s="103">
        <v>1.4195</v>
      </c>
      <c r="BB21" s="103">
        <v>51.615000000000002</v>
      </c>
      <c r="BC21" s="103">
        <v>48.870000000000005</v>
      </c>
      <c r="BD21" s="103">
        <v>36.180000000000007</v>
      </c>
      <c r="BE21" s="138">
        <v>0.46544400000000002</v>
      </c>
      <c r="BF21" s="138">
        <v>0.57790799999999998</v>
      </c>
      <c r="BG21" s="138">
        <v>0.46422000000000008</v>
      </c>
      <c r="BH21" s="138">
        <v>0.34924499999999997</v>
      </c>
      <c r="BI21" s="138">
        <v>0.15551100000000001</v>
      </c>
      <c r="BJ21" s="104">
        <v>1720</v>
      </c>
      <c r="BK21" s="104">
        <v>658</v>
      </c>
      <c r="BL21" s="104">
        <v>22.03</v>
      </c>
      <c r="BM21" s="104">
        <v>10.6</v>
      </c>
      <c r="BN21" s="104">
        <v>0.57999999999999996</v>
      </c>
      <c r="BO21" s="104">
        <v>19.2</v>
      </c>
      <c r="BP21" s="104">
        <v>54.4</v>
      </c>
      <c r="BR21" s="73">
        <v>9916</v>
      </c>
      <c r="BS21" s="115" t="s">
        <v>304</v>
      </c>
      <c r="BT21" s="115" t="s">
        <v>304</v>
      </c>
    </row>
    <row r="22" spans="1:72" ht="15" customHeight="1">
      <c r="A22" s="73">
        <v>9917</v>
      </c>
      <c r="B22" s="80" t="s">
        <v>157</v>
      </c>
      <c r="C22" s="73">
        <v>5</v>
      </c>
      <c r="D22" s="73">
        <v>5</v>
      </c>
      <c r="F22" s="73">
        <v>9917</v>
      </c>
      <c r="G22" s="73">
        <v>82.3</v>
      </c>
      <c r="H22" s="73">
        <v>83.6</v>
      </c>
      <c r="I22" s="73">
        <v>84.8</v>
      </c>
      <c r="J22" s="73">
        <v>77.8</v>
      </c>
      <c r="K22" s="73">
        <v>80.2</v>
      </c>
      <c r="L22" s="73">
        <v>0.75</v>
      </c>
      <c r="M22" s="73">
        <v>0.78</v>
      </c>
      <c r="O22" s="73">
        <v>9917</v>
      </c>
      <c r="P22" s="103">
        <v>41.67</v>
      </c>
      <c r="Q22" s="73">
        <v>35.44</v>
      </c>
      <c r="R22" s="73">
        <v>36.44</v>
      </c>
      <c r="S22" s="73">
        <v>38.020000000000003</v>
      </c>
      <c r="T22" s="73">
        <v>44.5</v>
      </c>
      <c r="U22" s="103">
        <v>50.02</v>
      </c>
      <c r="V22" s="103">
        <v>34.32</v>
      </c>
      <c r="W22" s="103">
        <v>35.25</v>
      </c>
      <c r="X22" s="103">
        <v>40</v>
      </c>
      <c r="Z22" s="73">
        <v>9917</v>
      </c>
      <c r="AA22" s="104">
        <v>0</v>
      </c>
      <c r="AB22" s="104">
        <v>0</v>
      </c>
      <c r="AC22" s="104">
        <v>5</v>
      </c>
      <c r="AD22" s="104">
        <v>0</v>
      </c>
      <c r="AE22" s="104">
        <v>5</v>
      </c>
      <c r="AF22" s="104">
        <v>5</v>
      </c>
      <c r="AH22" s="73">
        <v>9917</v>
      </c>
      <c r="AI22" s="104">
        <v>3</v>
      </c>
      <c r="AJ22" s="104">
        <v>5</v>
      </c>
      <c r="AK22" s="104"/>
      <c r="AM22" s="73">
        <v>9917</v>
      </c>
      <c r="AN22" s="104">
        <v>47.7</v>
      </c>
      <c r="AO22" s="104">
        <v>212</v>
      </c>
      <c r="AP22" s="104">
        <v>997</v>
      </c>
      <c r="AQ22" s="104">
        <v>28.668014083982637</v>
      </c>
      <c r="AR22" s="104">
        <v>8.6</v>
      </c>
      <c r="AS22" s="104">
        <v>16.399999999999999</v>
      </c>
      <c r="AT22" s="104">
        <v>39</v>
      </c>
      <c r="AU22" s="103">
        <v>1.98</v>
      </c>
      <c r="AV22" s="104">
        <v>20.5</v>
      </c>
      <c r="AW22" s="104">
        <v>10.5</v>
      </c>
      <c r="AX22" s="104">
        <v>20.5</v>
      </c>
      <c r="AY22" s="104">
        <v>56.5</v>
      </c>
      <c r="AZ22" s="103">
        <v>2.91</v>
      </c>
      <c r="BA22" s="103">
        <v>2.0949999999999998</v>
      </c>
      <c r="BB22" s="103">
        <v>49.004999999999995</v>
      </c>
      <c r="BC22" s="103">
        <v>47.61</v>
      </c>
      <c r="BD22" s="103">
        <v>40.545000000000002</v>
      </c>
      <c r="BE22" s="138">
        <v>0.54544049999999999</v>
      </c>
      <c r="BF22" s="138">
        <v>0.62433899999999998</v>
      </c>
      <c r="BG22" s="138">
        <v>0.5322960000000001</v>
      </c>
      <c r="BH22" s="138">
        <v>0.47004749999999995</v>
      </c>
      <c r="BI22" s="138">
        <v>0.1759365</v>
      </c>
      <c r="BJ22" s="104">
        <v>1550</v>
      </c>
      <c r="BK22" s="104">
        <v>532</v>
      </c>
      <c r="BL22" s="104">
        <v>29.77</v>
      </c>
      <c r="BM22" s="104">
        <v>8.5</v>
      </c>
      <c r="BN22" s="104">
        <v>0.87</v>
      </c>
      <c r="BO22" s="104">
        <v>15</v>
      </c>
      <c r="BP22" s="104">
        <v>46</v>
      </c>
      <c r="BR22" s="73">
        <v>9917</v>
      </c>
      <c r="BS22" s="115" t="s">
        <v>304</v>
      </c>
      <c r="BT22" s="115" t="s">
        <v>304</v>
      </c>
    </row>
    <row r="23" spans="1:72" ht="15" customHeight="1">
      <c r="A23" s="73">
        <v>9918</v>
      </c>
      <c r="B23" s="80" t="s">
        <v>160</v>
      </c>
      <c r="C23" s="73">
        <v>3</v>
      </c>
      <c r="D23" s="73">
        <v>9</v>
      </c>
      <c r="F23" s="73">
        <v>9918</v>
      </c>
      <c r="G23" s="73">
        <v>80.400000000000006</v>
      </c>
      <c r="H23" s="73">
        <v>82.8</v>
      </c>
      <c r="I23" s="73">
        <v>82.8</v>
      </c>
      <c r="J23" s="73">
        <v>72.599999999999994</v>
      </c>
      <c r="K23" s="73">
        <v>75.099999999999994</v>
      </c>
      <c r="L23" s="73">
        <v>0.76</v>
      </c>
      <c r="M23" s="73">
        <v>0.75</v>
      </c>
      <c r="O23" s="73">
        <v>9918</v>
      </c>
      <c r="P23" s="103">
        <v>40.03</v>
      </c>
      <c r="Q23" s="73">
        <v>36.32</v>
      </c>
      <c r="R23" s="73">
        <v>36.24</v>
      </c>
      <c r="S23" s="73">
        <v>37.590000000000003</v>
      </c>
      <c r="T23" s="73" t="s">
        <v>351</v>
      </c>
      <c r="U23" s="103">
        <v>49.66</v>
      </c>
      <c r="V23" s="103">
        <v>45.7</v>
      </c>
      <c r="W23" s="103">
        <v>40.56</v>
      </c>
      <c r="X23" s="103">
        <v>36.799999999999997</v>
      </c>
      <c r="Z23" s="73">
        <v>9918</v>
      </c>
      <c r="AA23" s="104">
        <v>0</v>
      </c>
      <c r="AB23" s="104">
        <v>0</v>
      </c>
      <c r="AC23" s="104">
        <v>5</v>
      </c>
      <c r="AD23" s="104">
        <v>0</v>
      </c>
      <c r="AE23" s="104">
        <v>7</v>
      </c>
      <c r="AF23" s="104">
        <v>6</v>
      </c>
      <c r="AH23" s="73">
        <v>9918</v>
      </c>
      <c r="AI23" s="104">
        <v>3</v>
      </c>
      <c r="AJ23" s="104">
        <v>5</v>
      </c>
      <c r="AK23" s="104"/>
      <c r="AM23" s="73">
        <v>9918</v>
      </c>
      <c r="AN23" s="104" t="s">
        <v>351</v>
      </c>
      <c r="AO23" s="104" t="s">
        <v>351</v>
      </c>
      <c r="AP23" s="104" t="s">
        <v>351</v>
      </c>
      <c r="AQ23" s="104" t="s">
        <v>351</v>
      </c>
      <c r="AR23" s="104">
        <v>8.4</v>
      </c>
      <c r="AS23" s="104">
        <v>16.8</v>
      </c>
      <c r="AT23" s="104">
        <v>44</v>
      </c>
      <c r="AU23" s="103">
        <v>2.19</v>
      </c>
      <c r="AV23" s="104">
        <v>28.85</v>
      </c>
      <c r="AW23" s="104">
        <v>13</v>
      </c>
      <c r="AX23" s="104">
        <v>19</v>
      </c>
      <c r="AY23" s="104">
        <v>50.5</v>
      </c>
      <c r="AZ23" s="103">
        <v>2.5999999999999996</v>
      </c>
      <c r="BA23" s="103">
        <v>1.85</v>
      </c>
      <c r="BB23" s="103">
        <v>47.385000000000005</v>
      </c>
      <c r="BC23" s="103">
        <v>45.765000000000001</v>
      </c>
      <c r="BD23" s="103">
        <v>33.885000000000005</v>
      </c>
      <c r="BE23" s="138">
        <v>0.38224800000000003</v>
      </c>
      <c r="BF23" s="138">
        <v>0.60507900000000003</v>
      </c>
      <c r="BG23" s="138">
        <v>0.48911399999999999</v>
      </c>
      <c r="BH23" s="138">
        <v>0.37827900000000003</v>
      </c>
      <c r="BI23" s="138">
        <v>0.152199</v>
      </c>
      <c r="BJ23" s="104">
        <v>1870</v>
      </c>
      <c r="BK23" s="104">
        <v>535</v>
      </c>
      <c r="BL23" s="104">
        <v>24.27</v>
      </c>
      <c r="BM23" s="104">
        <v>8.3000000000000007</v>
      </c>
      <c r="BN23" s="104">
        <v>0.85</v>
      </c>
      <c r="BO23" s="104">
        <v>16</v>
      </c>
      <c r="BP23" s="104">
        <v>47.4</v>
      </c>
      <c r="BR23" s="73">
        <v>9918</v>
      </c>
      <c r="BS23" s="115" t="s">
        <v>304</v>
      </c>
      <c r="BT23" s="115" t="s">
        <v>304</v>
      </c>
    </row>
    <row r="24" spans="1:72" ht="15" customHeight="1">
      <c r="A24" s="73">
        <v>9919</v>
      </c>
      <c r="B24" s="80" t="s">
        <v>162</v>
      </c>
      <c r="C24" s="73">
        <v>4</v>
      </c>
      <c r="D24" s="73">
        <v>6</v>
      </c>
      <c r="F24" s="73">
        <v>9919</v>
      </c>
      <c r="G24" s="73">
        <v>81.5</v>
      </c>
      <c r="H24" s="73">
        <v>86</v>
      </c>
      <c r="I24" s="73">
        <v>86</v>
      </c>
      <c r="J24" s="73">
        <v>78.2</v>
      </c>
      <c r="K24" s="73">
        <v>79.7</v>
      </c>
      <c r="L24" s="73">
        <v>0.79</v>
      </c>
      <c r="M24" s="73">
        <v>0.74</v>
      </c>
      <c r="O24" s="73">
        <v>9919</v>
      </c>
      <c r="P24" s="103">
        <v>42.79</v>
      </c>
      <c r="Q24" s="73">
        <v>42.24</v>
      </c>
      <c r="R24" s="73">
        <v>41.04</v>
      </c>
      <c r="S24" s="73">
        <v>42.68</v>
      </c>
      <c r="T24" s="73" t="s">
        <v>351</v>
      </c>
      <c r="U24" s="103">
        <v>52.6</v>
      </c>
      <c r="V24" s="103">
        <v>43.86</v>
      </c>
      <c r="W24" s="103">
        <v>44.25</v>
      </c>
      <c r="X24" s="103">
        <v>42.1</v>
      </c>
      <c r="Z24" s="73">
        <v>9919</v>
      </c>
      <c r="AA24" s="104">
        <v>0</v>
      </c>
      <c r="AB24" s="104">
        <v>0</v>
      </c>
      <c r="AC24" s="104">
        <v>5</v>
      </c>
      <c r="AD24" s="104">
        <v>0</v>
      </c>
      <c r="AE24" s="104">
        <v>6</v>
      </c>
      <c r="AF24" s="104">
        <v>5</v>
      </c>
      <c r="AH24" s="73">
        <v>9919</v>
      </c>
      <c r="AI24" s="104">
        <v>4</v>
      </c>
      <c r="AJ24" s="104">
        <v>7</v>
      </c>
      <c r="AK24" s="104"/>
      <c r="AM24" s="73">
        <v>9919</v>
      </c>
      <c r="AN24" s="104" t="s">
        <v>351</v>
      </c>
      <c r="AO24" s="104" t="s">
        <v>351</v>
      </c>
      <c r="AP24" s="104" t="s">
        <v>351</v>
      </c>
      <c r="AQ24" s="104" t="s">
        <v>351</v>
      </c>
      <c r="AR24" s="104">
        <v>8.1999999999999993</v>
      </c>
      <c r="AS24" s="104">
        <v>15.6</v>
      </c>
      <c r="AT24" s="104">
        <v>28.6</v>
      </c>
      <c r="AU24" s="103">
        <v>1.48</v>
      </c>
      <c r="AV24" s="104">
        <v>26.6</v>
      </c>
      <c r="AW24" s="104">
        <v>11</v>
      </c>
      <c r="AX24" s="104">
        <v>19.25</v>
      </c>
      <c r="AY24" s="104">
        <v>54.4</v>
      </c>
      <c r="AZ24" s="103">
        <v>3.0149999999999997</v>
      </c>
      <c r="BA24" s="103">
        <v>1.875</v>
      </c>
      <c r="BB24" s="103">
        <v>47.43</v>
      </c>
      <c r="BC24" s="103">
        <v>43.965000000000003</v>
      </c>
      <c r="BD24" s="103">
        <v>34.695</v>
      </c>
      <c r="BE24" s="138">
        <v>0.45481499999999997</v>
      </c>
      <c r="BF24" s="138">
        <v>0.54209700000000005</v>
      </c>
      <c r="BG24" s="138">
        <v>0.43981650000000005</v>
      </c>
      <c r="BH24" s="138">
        <v>0.342441</v>
      </c>
      <c r="BI24" s="138">
        <v>0.13619700000000001</v>
      </c>
      <c r="BJ24" s="104">
        <v>1750</v>
      </c>
      <c r="BK24" s="104">
        <v>637</v>
      </c>
      <c r="BL24" s="104">
        <v>25.34</v>
      </c>
      <c r="BM24" s="104">
        <v>8.9</v>
      </c>
      <c r="BN24" s="104">
        <v>0.7</v>
      </c>
      <c r="BO24" s="104">
        <v>16.399999999999999</v>
      </c>
      <c r="BP24" s="104">
        <v>41.4</v>
      </c>
      <c r="BR24" s="73">
        <v>9919</v>
      </c>
      <c r="BS24" s="115" t="s">
        <v>304</v>
      </c>
      <c r="BT24" s="115" t="s">
        <v>304</v>
      </c>
    </row>
    <row r="25" spans="1:72" ht="15" customHeight="1">
      <c r="A25" s="74">
        <v>9920</v>
      </c>
      <c r="B25" s="81" t="s">
        <v>165</v>
      </c>
      <c r="C25" s="74">
        <v>4</v>
      </c>
      <c r="D25" s="74">
        <v>7</v>
      </c>
      <c r="F25" s="74">
        <v>9920</v>
      </c>
      <c r="G25" s="74">
        <v>78.7</v>
      </c>
      <c r="H25" s="74">
        <v>84.8</v>
      </c>
      <c r="I25" s="74">
        <v>84.8</v>
      </c>
      <c r="J25" s="74">
        <v>78.099999999999994</v>
      </c>
      <c r="K25" s="74">
        <v>77.900000000000006</v>
      </c>
      <c r="L25" s="74">
        <v>0.77</v>
      </c>
      <c r="M25" s="74">
        <v>0.75</v>
      </c>
      <c r="O25" s="74">
        <v>9920</v>
      </c>
      <c r="P25" s="105">
        <v>33.24</v>
      </c>
      <c r="Q25" s="74">
        <v>44.32</v>
      </c>
      <c r="R25" s="74">
        <v>45.76</v>
      </c>
      <c r="S25" s="74">
        <v>39.770000000000003</v>
      </c>
      <c r="T25" s="74" t="s">
        <v>351</v>
      </c>
      <c r="U25" s="105">
        <v>47.54</v>
      </c>
      <c r="V25" s="105">
        <v>36.9</v>
      </c>
      <c r="W25" s="105">
        <v>39.619999999999997</v>
      </c>
      <c r="X25" s="105">
        <v>29.4</v>
      </c>
      <c r="Z25" s="74">
        <v>9920</v>
      </c>
      <c r="AA25" s="106">
        <v>0</v>
      </c>
      <c r="AB25" s="106">
        <v>0</v>
      </c>
      <c r="AC25" s="106">
        <v>5</v>
      </c>
      <c r="AD25" s="106">
        <v>0</v>
      </c>
      <c r="AE25" s="106">
        <v>8</v>
      </c>
      <c r="AF25" s="106">
        <v>8</v>
      </c>
      <c r="AH25" s="74">
        <v>9920</v>
      </c>
      <c r="AI25" s="106">
        <v>4</v>
      </c>
      <c r="AJ25" s="106">
        <v>5</v>
      </c>
      <c r="AK25" s="106"/>
      <c r="AM25" s="74">
        <v>9920</v>
      </c>
      <c r="AN25" s="106" t="s">
        <v>351</v>
      </c>
      <c r="AO25" s="106" t="s">
        <v>351</v>
      </c>
      <c r="AP25" s="106" t="s">
        <v>351</v>
      </c>
      <c r="AQ25" s="106" t="s">
        <v>351</v>
      </c>
      <c r="AR25" s="106">
        <v>9.4</v>
      </c>
      <c r="AS25" s="106">
        <v>19.600000000000001</v>
      </c>
      <c r="AT25" s="106">
        <v>50.2</v>
      </c>
      <c r="AU25" s="105">
        <v>2.46</v>
      </c>
      <c r="AV25" s="106">
        <v>27.85</v>
      </c>
      <c r="AW25" s="106">
        <v>11</v>
      </c>
      <c r="AX25" s="106">
        <v>19</v>
      </c>
      <c r="AY25" s="106">
        <v>56.5</v>
      </c>
      <c r="AZ25" s="105">
        <v>2.95</v>
      </c>
      <c r="BA25" s="105">
        <v>2.0499999999999998</v>
      </c>
      <c r="BB25" s="105">
        <v>50.22</v>
      </c>
      <c r="BC25" s="105">
        <v>47.745000000000005</v>
      </c>
      <c r="BD25" s="105">
        <v>29.835000000000001</v>
      </c>
      <c r="BE25" s="158">
        <v>0.36200700000000002</v>
      </c>
      <c r="BF25" s="158">
        <v>0.52929899999999996</v>
      </c>
      <c r="BG25" s="158">
        <v>0.39702599999999999</v>
      </c>
      <c r="BH25" s="158">
        <v>0.28660950000000002</v>
      </c>
      <c r="BI25" s="158">
        <v>0.1366155</v>
      </c>
      <c r="BJ25" s="106">
        <v>1500</v>
      </c>
      <c r="BK25" s="106">
        <v>582</v>
      </c>
      <c r="BL25" s="106">
        <v>29.99</v>
      </c>
      <c r="BM25" s="106">
        <v>9.1</v>
      </c>
      <c r="BN25" s="106">
        <v>0.77</v>
      </c>
      <c r="BO25" s="106">
        <v>17.600000000000001</v>
      </c>
      <c r="BP25" s="106">
        <v>41.2</v>
      </c>
      <c r="BR25" s="74">
        <v>9920</v>
      </c>
      <c r="BS25" s="116" t="s">
        <v>304</v>
      </c>
      <c r="BT25" s="116" t="s">
        <v>304</v>
      </c>
    </row>
    <row r="26" spans="1:72" ht="15" customHeight="1">
      <c r="A26" s="72">
        <v>9921</v>
      </c>
      <c r="B26" s="79" t="s">
        <v>168</v>
      </c>
      <c r="C26" s="72">
        <v>5</v>
      </c>
      <c r="D26" s="72">
        <v>7</v>
      </c>
      <c r="F26" s="72">
        <v>9921</v>
      </c>
      <c r="G26" s="72">
        <v>78.7</v>
      </c>
      <c r="H26" s="72">
        <v>82.4</v>
      </c>
      <c r="I26" s="72">
        <v>84</v>
      </c>
      <c r="J26" s="72">
        <v>74.5</v>
      </c>
      <c r="K26" s="72">
        <v>77.5</v>
      </c>
      <c r="L26" s="72">
        <v>0.79</v>
      </c>
      <c r="M26" s="72">
        <v>0.77</v>
      </c>
      <c r="O26" s="72">
        <v>9921</v>
      </c>
      <c r="P26" s="101">
        <v>41.73</v>
      </c>
      <c r="Q26" s="72">
        <v>38.520000000000003</v>
      </c>
      <c r="R26" s="72">
        <v>39.6</v>
      </c>
      <c r="S26" s="72">
        <v>45.93</v>
      </c>
      <c r="T26" s="72" t="s">
        <v>351</v>
      </c>
      <c r="U26" s="101">
        <v>51.64</v>
      </c>
      <c r="V26" s="101">
        <v>42.04</v>
      </c>
      <c r="W26" s="101">
        <v>41.51</v>
      </c>
      <c r="X26" s="101">
        <v>33.6</v>
      </c>
      <c r="Z26" s="72">
        <v>9921</v>
      </c>
      <c r="AA26" s="102">
        <v>0</v>
      </c>
      <c r="AB26" s="102">
        <v>0</v>
      </c>
      <c r="AC26" s="102">
        <v>5</v>
      </c>
      <c r="AD26" s="102">
        <v>0</v>
      </c>
      <c r="AE26" s="102">
        <v>5</v>
      </c>
      <c r="AF26" s="102">
        <v>5</v>
      </c>
      <c r="AH26" s="72">
        <v>9921</v>
      </c>
      <c r="AI26" s="102">
        <v>2</v>
      </c>
      <c r="AJ26" s="102">
        <v>5</v>
      </c>
      <c r="AK26" s="102"/>
      <c r="AM26" s="72">
        <v>9921</v>
      </c>
      <c r="AN26" s="102" t="s">
        <v>351</v>
      </c>
      <c r="AO26" s="102" t="s">
        <v>351</v>
      </c>
      <c r="AP26" s="102" t="s">
        <v>351</v>
      </c>
      <c r="AQ26" s="102" t="s">
        <v>351</v>
      </c>
      <c r="AR26" s="102">
        <v>8.4</v>
      </c>
      <c r="AS26" s="102">
        <v>17.2</v>
      </c>
      <c r="AT26" s="102">
        <v>29</v>
      </c>
      <c r="AU26" s="101">
        <v>1.6</v>
      </c>
      <c r="AV26" s="102">
        <v>31.2</v>
      </c>
      <c r="AW26" s="102">
        <v>12</v>
      </c>
      <c r="AX26" s="102">
        <v>17.100000000000001</v>
      </c>
      <c r="AY26" s="102">
        <v>66.599999999999994</v>
      </c>
      <c r="AZ26" s="101">
        <v>1.98</v>
      </c>
      <c r="BA26" s="101">
        <v>2.2650000000000001</v>
      </c>
      <c r="BB26" s="101">
        <v>42.930000000000007</v>
      </c>
      <c r="BC26" s="101">
        <v>41.625</v>
      </c>
      <c r="BD26" s="101">
        <v>35.594999999999999</v>
      </c>
      <c r="BE26" s="134">
        <v>0.43499699999999997</v>
      </c>
      <c r="BF26" s="134">
        <v>0.61819200000000007</v>
      </c>
      <c r="BG26" s="134">
        <v>0.63487800000000005</v>
      </c>
      <c r="BH26" s="134">
        <v>0.50909400000000005</v>
      </c>
      <c r="BI26" s="134">
        <v>0.20962799999999998</v>
      </c>
      <c r="BJ26" s="102">
        <v>1900</v>
      </c>
      <c r="BK26" s="102">
        <v>626</v>
      </c>
      <c r="BL26" s="102">
        <v>28.38</v>
      </c>
      <c r="BM26" s="102">
        <v>8.4</v>
      </c>
      <c r="BN26" s="102">
        <v>0.86</v>
      </c>
      <c r="BO26" s="102">
        <v>16.2</v>
      </c>
      <c r="BP26" s="102">
        <v>35.799999999999997</v>
      </c>
      <c r="BR26" s="72">
        <v>9921</v>
      </c>
      <c r="BS26" s="114" t="s">
        <v>304</v>
      </c>
      <c r="BT26" s="114" t="s">
        <v>304</v>
      </c>
    </row>
    <row r="27" spans="1:72" ht="15" customHeight="1">
      <c r="A27" s="73">
        <v>9922</v>
      </c>
      <c r="B27" s="80" t="s">
        <v>171</v>
      </c>
      <c r="C27" s="73">
        <v>5</v>
      </c>
      <c r="D27" s="73">
        <v>7</v>
      </c>
      <c r="F27" s="73">
        <v>9922</v>
      </c>
      <c r="G27" s="73">
        <v>80.7</v>
      </c>
      <c r="H27" s="73">
        <v>83.2</v>
      </c>
      <c r="I27" s="73">
        <v>82.4</v>
      </c>
      <c r="J27" s="73">
        <v>74.900000000000006</v>
      </c>
      <c r="K27" s="73">
        <v>77.599999999999994</v>
      </c>
      <c r="L27" s="73">
        <v>0.75</v>
      </c>
      <c r="M27" s="73">
        <v>0.75</v>
      </c>
      <c r="O27" s="73">
        <v>9922</v>
      </c>
      <c r="P27" s="103">
        <v>43.26</v>
      </c>
      <c r="Q27" s="73">
        <v>39.96</v>
      </c>
      <c r="R27" s="73">
        <v>41.04</v>
      </c>
      <c r="S27" s="73">
        <v>39.22</v>
      </c>
      <c r="T27" s="73" t="s">
        <v>351</v>
      </c>
      <c r="U27" s="103">
        <v>47.66</v>
      </c>
      <c r="V27" s="103">
        <v>40.96</v>
      </c>
      <c r="W27" s="103">
        <v>39.619999999999997</v>
      </c>
      <c r="X27" s="103">
        <v>41.3</v>
      </c>
      <c r="Z27" s="73">
        <v>9922</v>
      </c>
      <c r="AA27" s="104">
        <v>0</v>
      </c>
      <c r="AB27" s="104">
        <v>0</v>
      </c>
      <c r="AC27" s="104">
        <v>10</v>
      </c>
      <c r="AD27" s="104">
        <v>0</v>
      </c>
      <c r="AE27" s="104">
        <v>6</v>
      </c>
      <c r="AF27" s="104">
        <v>6</v>
      </c>
      <c r="AH27" s="73">
        <v>9922</v>
      </c>
      <c r="AI27" s="104">
        <v>2</v>
      </c>
      <c r="AJ27" s="104">
        <v>5</v>
      </c>
      <c r="AK27" s="104"/>
      <c r="AM27" s="73">
        <v>9922</v>
      </c>
      <c r="AN27" s="104" t="s">
        <v>351</v>
      </c>
      <c r="AO27" s="104" t="s">
        <v>351</v>
      </c>
      <c r="AP27" s="104" t="s">
        <v>351</v>
      </c>
      <c r="AQ27" s="104" t="s">
        <v>351</v>
      </c>
      <c r="AR27" s="104">
        <v>10.4</v>
      </c>
      <c r="AS27" s="104">
        <v>18.399999999999999</v>
      </c>
      <c r="AT27" s="104">
        <v>48.6</v>
      </c>
      <c r="AU27" s="103">
        <v>2.2000000000000002</v>
      </c>
      <c r="AV27" s="104">
        <v>30.6</v>
      </c>
      <c r="AW27" s="104">
        <v>9.5</v>
      </c>
      <c r="AX27" s="104">
        <v>19.149999999999999</v>
      </c>
      <c r="AY27" s="104">
        <v>56</v>
      </c>
      <c r="AZ27" s="103">
        <v>2.5499999999999998</v>
      </c>
      <c r="BA27" s="103">
        <v>1.85</v>
      </c>
      <c r="BB27" s="103">
        <v>45.674999999999997</v>
      </c>
      <c r="BC27" s="103">
        <v>44.505000000000003</v>
      </c>
      <c r="BD27" s="103">
        <v>32.085000000000001</v>
      </c>
      <c r="BE27" s="138">
        <v>0.47358</v>
      </c>
      <c r="BF27" s="138">
        <v>0.62160749999999998</v>
      </c>
      <c r="BG27" s="138">
        <v>0.54173249999999995</v>
      </c>
      <c r="BH27" s="138">
        <v>0.39507750000000003</v>
      </c>
      <c r="BI27" s="138">
        <v>0.13504950000000002</v>
      </c>
      <c r="BJ27" s="104">
        <v>1820</v>
      </c>
      <c r="BK27" s="104">
        <v>534</v>
      </c>
      <c r="BL27" s="104">
        <v>30.75</v>
      </c>
      <c r="BM27" s="104">
        <v>8.6999999999999993</v>
      </c>
      <c r="BN27" s="104">
        <v>1.05</v>
      </c>
      <c r="BO27" s="104">
        <v>16.2</v>
      </c>
      <c r="BP27" s="104">
        <v>44.8</v>
      </c>
      <c r="BR27" s="73">
        <v>9922</v>
      </c>
      <c r="BS27" s="115" t="s">
        <v>304</v>
      </c>
      <c r="BT27" s="115" t="s">
        <v>304</v>
      </c>
    </row>
    <row r="28" spans="1:72" ht="15" customHeight="1">
      <c r="A28" s="73">
        <v>9923</v>
      </c>
      <c r="B28" s="80" t="s">
        <v>171</v>
      </c>
      <c r="C28" s="73">
        <v>4</v>
      </c>
      <c r="D28" s="73">
        <v>8</v>
      </c>
      <c r="F28" s="73">
        <v>9923</v>
      </c>
      <c r="G28" s="73">
        <v>80</v>
      </c>
      <c r="H28" s="73">
        <v>82.8</v>
      </c>
      <c r="I28" s="73">
        <v>83.2</v>
      </c>
      <c r="J28" s="73">
        <v>73.5</v>
      </c>
      <c r="K28" s="73">
        <v>79</v>
      </c>
      <c r="L28" s="73">
        <v>0.78</v>
      </c>
      <c r="M28" s="73">
        <v>0.75</v>
      </c>
      <c r="O28" s="73">
        <v>9923</v>
      </c>
      <c r="P28" s="103">
        <v>40.15</v>
      </c>
      <c r="Q28" s="73">
        <v>36.68</v>
      </c>
      <c r="R28" s="73">
        <v>35.520000000000003</v>
      </c>
      <c r="S28" s="73">
        <v>44.54</v>
      </c>
      <c r="T28" s="73" t="s">
        <v>351</v>
      </c>
      <c r="U28" s="103">
        <v>47.32</v>
      </c>
      <c r="V28" s="103">
        <v>33.380000000000003</v>
      </c>
      <c r="W28" s="103">
        <v>35.35</v>
      </c>
      <c r="X28" s="103">
        <v>32.9</v>
      </c>
      <c r="Z28" s="73">
        <v>9923</v>
      </c>
      <c r="AA28" s="104">
        <v>0</v>
      </c>
      <c r="AB28" s="104">
        <v>0</v>
      </c>
      <c r="AC28" s="104">
        <v>5</v>
      </c>
      <c r="AD28" s="104">
        <v>0</v>
      </c>
      <c r="AE28" s="104">
        <v>7</v>
      </c>
      <c r="AF28" s="104">
        <v>7</v>
      </c>
      <c r="AH28" s="73">
        <v>9923</v>
      </c>
      <c r="AI28" s="104">
        <v>2</v>
      </c>
      <c r="AJ28" s="104">
        <v>5</v>
      </c>
      <c r="AK28" s="104"/>
      <c r="AM28" s="73">
        <v>9923</v>
      </c>
      <c r="AN28" s="104" t="s">
        <v>351</v>
      </c>
      <c r="AO28" s="104" t="s">
        <v>351</v>
      </c>
      <c r="AP28" s="104" t="s">
        <v>351</v>
      </c>
      <c r="AQ28" s="104" t="s">
        <v>351</v>
      </c>
      <c r="AR28" s="104">
        <v>9.5</v>
      </c>
      <c r="AS28" s="104">
        <v>18.399999999999999</v>
      </c>
      <c r="AT28" s="104">
        <v>52</v>
      </c>
      <c r="AU28" s="103">
        <v>2.68</v>
      </c>
      <c r="AV28" s="104">
        <v>29.6</v>
      </c>
      <c r="AW28" s="104">
        <v>9</v>
      </c>
      <c r="AX28" s="104">
        <v>21</v>
      </c>
      <c r="AY28" s="104">
        <v>55.5</v>
      </c>
      <c r="AZ28" s="103">
        <v>3</v>
      </c>
      <c r="BA28" s="103">
        <v>1.85</v>
      </c>
      <c r="BB28" s="103">
        <v>45.405000000000001</v>
      </c>
      <c r="BC28" s="103">
        <v>43.56</v>
      </c>
      <c r="BD28" s="103">
        <v>35.685000000000002</v>
      </c>
      <c r="BE28" s="138">
        <v>0.35052749999999999</v>
      </c>
      <c r="BF28" s="138">
        <v>0.61083450000000006</v>
      </c>
      <c r="BG28" s="138">
        <v>0.4669335</v>
      </c>
      <c r="BH28" s="138">
        <v>0.32367600000000002</v>
      </c>
      <c r="BI28" s="138">
        <v>0.133461</v>
      </c>
      <c r="BJ28" s="104">
        <v>1500</v>
      </c>
      <c r="BK28" s="104">
        <v>569</v>
      </c>
      <c r="BL28" s="104">
        <v>29.55</v>
      </c>
      <c r="BM28" s="104">
        <v>9.1999999999999993</v>
      </c>
      <c r="BN28" s="104">
        <v>0.78</v>
      </c>
      <c r="BO28" s="104">
        <v>17.2</v>
      </c>
      <c r="BP28" s="104">
        <v>56.6</v>
      </c>
      <c r="BR28" s="73">
        <v>9923</v>
      </c>
      <c r="BS28" s="115" t="s">
        <v>304</v>
      </c>
      <c r="BT28" s="115" t="s">
        <v>304</v>
      </c>
    </row>
    <row r="29" spans="1:72" ht="15" customHeight="1">
      <c r="A29" s="73">
        <v>9924</v>
      </c>
      <c r="B29" s="80" t="s">
        <v>171</v>
      </c>
      <c r="C29" s="73">
        <v>4</v>
      </c>
      <c r="D29" s="73">
        <v>8</v>
      </c>
      <c r="F29" s="73">
        <v>9924</v>
      </c>
      <c r="G29" s="73">
        <v>80.3</v>
      </c>
      <c r="H29" s="73">
        <v>81.2</v>
      </c>
      <c r="I29" s="73">
        <v>82</v>
      </c>
      <c r="J29" s="73">
        <v>75.8</v>
      </c>
      <c r="K29" s="73">
        <v>78</v>
      </c>
      <c r="L29" s="73">
        <v>0.76</v>
      </c>
      <c r="M29" s="73">
        <v>0.78</v>
      </c>
      <c r="O29" s="73">
        <v>9924</v>
      </c>
      <c r="P29" s="103">
        <v>40.71</v>
      </c>
      <c r="Q29" s="73">
        <v>38.72</v>
      </c>
      <c r="R29" s="73">
        <v>39.68</v>
      </c>
      <c r="S29" s="73">
        <v>38.090000000000003</v>
      </c>
      <c r="T29" s="73" t="s">
        <v>351</v>
      </c>
      <c r="U29" s="103">
        <v>50.86</v>
      </c>
      <c r="V29" s="103">
        <v>46.06</v>
      </c>
      <c r="W29" s="103">
        <v>42.02</v>
      </c>
      <c r="X29" s="103">
        <v>39.700000000000003</v>
      </c>
      <c r="Z29" s="73">
        <v>9924</v>
      </c>
      <c r="AA29" s="104">
        <v>0</v>
      </c>
      <c r="AB29" s="104">
        <v>0</v>
      </c>
      <c r="AC29" s="104">
        <v>5</v>
      </c>
      <c r="AD29" s="104">
        <v>0</v>
      </c>
      <c r="AE29" s="104">
        <v>8</v>
      </c>
      <c r="AF29" s="104">
        <v>8</v>
      </c>
      <c r="AH29" s="73">
        <v>9924</v>
      </c>
      <c r="AI29" s="104">
        <v>3</v>
      </c>
      <c r="AJ29" s="104">
        <v>5</v>
      </c>
      <c r="AK29" s="104"/>
      <c r="AM29" s="73">
        <v>9924</v>
      </c>
      <c r="AN29" s="104" t="s">
        <v>351</v>
      </c>
      <c r="AO29" s="104" t="s">
        <v>351</v>
      </c>
      <c r="AP29" s="104" t="s">
        <v>351</v>
      </c>
      <c r="AQ29" s="104" t="s">
        <v>351</v>
      </c>
      <c r="AR29" s="104">
        <v>10.8</v>
      </c>
      <c r="AS29" s="104">
        <v>19.600000000000001</v>
      </c>
      <c r="AT29" s="104">
        <v>63</v>
      </c>
      <c r="AU29" s="103">
        <v>3.33</v>
      </c>
      <c r="AV29" s="104">
        <v>34.6</v>
      </c>
      <c r="AW29" s="104">
        <v>8.5</v>
      </c>
      <c r="AX29" s="104">
        <v>20.6</v>
      </c>
      <c r="AY29" s="104">
        <v>61.3</v>
      </c>
      <c r="AZ29" s="103">
        <v>2.37</v>
      </c>
      <c r="BA29" s="103">
        <v>2.1555</v>
      </c>
      <c r="BB29" s="103">
        <v>45.765000000000001</v>
      </c>
      <c r="BC29" s="103">
        <v>44.504999999999995</v>
      </c>
      <c r="BD29" s="103">
        <v>39.825000000000003</v>
      </c>
      <c r="BE29" s="138">
        <v>0.53623799999999999</v>
      </c>
      <c r="BF29" s="138">
        <v>0.58271850000000003</v>
      </c>
      <c r="BG29" s="138">
        <v>0.49439699999999998</v>
      </c>
      <c r="BH29" s="138">
        <v>0.38238749999999999</v>
      </c>
      <c r="BI29" s="138">
        <v>0.21872249999999999</v>
      </c>
      <c r="BJ29" s="104">
        <v>1730</v>
      </c>
      <c r="BK29" s="104">
        <v>598</v>
      </c>
      <c r="BL29" s="104">
        <v>32.17</v>
      </c>
      <c r="BM29" s="104">
        <v>9.6</v>
      </c>
      <c r="BN29" s="104">
        <v>0.93</v>
      </c>
      <c r="BO29" s="104">
        <v>17</v>
      </c>
      <c r="BP29" s="104">
        <v>57.8</v>
      </c>
      <c r="BR29" s="73">
        <v>9924</v>
      </c>
      <c r="BS29" s="115" t="s">
        <v>304</v>
      </c>
      <c r="BT29" s="115" t="s">
        <v>304</v>
      </c>
    </row>
    <row r="30" spans="1:72" ht="15" customHeight="1">
      <c r="A30" s="73">
        <v>9925</v>
      </c>
      <c r="B30" s="80" t="s">
        <v>176</v>
      </c>
      <c r="C30" s="73">
        <v>4</v>
      </c>
      <c r="D30" s="73">
        <v>7</v>
      </c>
      <c r="F30" s="73">
        <v>9925</v>
      </c>
      <c r="G30" s="73">
        <v>79.8</v>
      </c>
      <c r="H30" s="73">
        <v>81.599999999999994</v>
      </c>
      <c r="I30" s="73">
        <v>82.4</v>
      </c>
      <c r="J30" s="73">
        <v>75</v>
      </c>
      <c r="K30" s="73">
        <v>79.2</v>
      </c>
      <c r="L30" s="73">
        <v>0.78</v>
      </c>
      <c r="M30" s="73">
        <v>0.77</v>
      </c>
      <c r="O30" s="73">
        <v>9925</v>
      </c>
      <c r="P30" s="103">
        <v>41.48</v>
      </c>
      <c r="Q30" s="73">
        <v>34.68</v>
      </c>
      <c r="R30" s="73">
        <v>36.44</v>
      </c>
      <c r="S30" s="73">
        <v>43.9</v>
      </c>
      <c r="T30" s="73">
        <v>43.05</v>
      </c>
      <c r="U30" s="103">
        <v>46.16</v>
      </c>
      <c r="V30" s="103">
        <v>33.909999999999997</v>
      </c>
      <c r="W30" s="103">
        <v>35.409999999999997</v>
      </c>
      <c r="X30" s="103">
        <v>39.5</v>
      </c>
      <c r="Z30" s="73">
        <v>9925</v>
      </c>
      <c r="AA30" s="104">
        <v>0</v>
      </c>
      <c r="AB30" s="104">
        <v>0</v>
      </c>
      <c r="AC30" s="104">
        <v>5</v>
      </c>
      <c r="AD30" s="104">
        <v>0</v>
      </c>
      <c r="AE30" s="104">
        <v>6</v>
      </c>
      <c r="AF30" s="104">
        <v>6</v>
      </c>
      <c r="AH30" s="73">
        <v>9925</v>
      </c>
      <c r="AI30" s="104">
        <v>5</v>
      </c>
      <c r="AJ30" s="104">
        <v>5</v>
      </c>
      <c r="AK30" s="104"/>
      <c r="AM30" s="73">
        <v>9925</v>
      </c>
      <c r="AN30" s="104">
        <v>51</v>
      </c>
      <c r="AO30" s="104">
        <v>191</v>
      </c>
      <c r="AP30" s="104">
        <v>841.5</v>
      </c>
      <c r="AQ30" s="104">
        <v>27.253451174163313</v>
      </c>
      <c r="AR30" s="104">
        <v>10.6</v>
      </c>
      <c r="AS30" s="104">
        <v>20</v>
      </c>
      <c r="AT30" s="104">
        <v>50</v>
      </c>
      <c r="AU30" s="103">
        <v>2.4900000000000002</v>
      </c>
      <c r="AV30" s="104">
        <v>22.85</v>
      </c>
      <c r="AW30" s="104">
        <v>9</v>
      </c>
      <c r="AX30" s="104">
        <v>20</v>
      </c>
      <c r="AY30" s="104">
        <v>39.299999999999997</v>
      </c>
      <c r="AZ30" s="103">
        <v>3.05</v>
      </c>
      <c r="BA30" s="103">
        <v>1.1720000000000002</v>
      </c>
      <c r="BB30" s="103">
        <v>48.690000000000005</v>
      </c>
      <c r="BC30" s="103">
        <v>48.195000000000007</v>
      </c>
      <c r="BD30" s="103">
        <v>30.689999999999998</v>
      </c>
      <c r="BE30" s="138">
        <v>0.43846200000000002</v>
      </c>
      <c r="BF30" s="138">
        <v>0.61985250000000014</v>
      </c>
      <c r="BG30" s="138">
        <v>0.52204499999999998</v>
      </c>
      <c r="BH30" s="138">
        <v>0.40410450000000003</v>
      </c>
      <c r="BI30" s="138">
        <v>0.14622750000000001</v>
      </c>
      <c r="BJ30" s="104">
        <v>1760</v>
      </c>
      <c r="BK30" s="104">
        <v>538</v>
      </c>
      <c r="BL30" s="104">
        <v>32.119999999999997</v>
      </c>
      <c r="BM30" s="104">
        <v>9.9</v>
      </c>
      <c r="BN30" s="104">
        <v>1.05</v>
      </c>
      <c r="BO30" s="104">
        <v>18.600000000000001</v>
      </c>
      <c r="BP30" s="104">
        <v>51.6</v>
      </c>
      <c r="BR30" s="73">
        <v>9925</v>
      </c>
      <c r="BS30" s="115" t="s">
        <v>304</v>
      </c>
      <c r="BT30" s="115" t="s">
        <v>304</v>
      </c>
    </row>
    <row r="31" spans="1:72" ht="15" customHeight="1">
      <c r="A31" s="73">
        <v>9926</v>
      </c>
      <c r="B31" s="80" t="s">
        <v>179</v>
      </c>
      <c r="C31" s="73">
        <v>4</v>
      </c>
      <c r="D31" s="73">
        <v>5</v>
      </c>
      <c r="F31" s="73">
        <v>9926</v>
      </c>
      <c r="G31" s="73">
        <v>82.2</v>
      </c>
      <c r="H31" s="73">
        <v>84.4</v>
      </c>
      <c r="I31" s="73">
        <v>83.2</v>
      </c>
      <c r="J31" s="73">
        <v>75.900000000000006</v>
      </c>
      <c r="K31" s="73">
        <v>79.3</v>
      </c>
      <c r="L31" s="73">
        <v>0.79</v>
      </c>
      <c r="M31" s="73">
        <v>0.79</v>
      </c>
      <c r="O31" s="73">
        <v>9926</v>
      </c>
      <c r="P31" s="103">
        <v>37.01</v>
      </c>
      <c r="Q31" s="73">
        <v>38.68</v>
      </c>
      <c r="R31" s="73">
        <v>39.56</v>
      </c>
      <c r="S31" s="73">
        <v>34.9</v>
      </c>
      <c r="T31" s="73" t="s">
        <v>351</v>
      </c>
      <c r="U31" s="103">
        <v>46.04</v>
      </c>
      <c r="V31" s="103">
        <v>35.299999999999997</v>
      </c>
      <c r="W31" s="103">
        <v>36.21</v>
      </c>
      <c r="X31" s="103">
        <v>30.6</v>
      </c>
      <c r="Z31" s="73">
        <v>9926</v>
      </c>
      <c r="AA31" s="104">
        <v>0</v>
      </c>
      <c r="AB31" s="104">
        <v>0</v>
      </c>
      <c r="AC31" s="104">
        <v>5</v>
      </c>
      <c r="AD31" s="104">
        <v>0</v>
      </c>
      <c r="AE31" s="104">
        <v>7</v>
      </c>
      <c r="AF31" s="104">
        <v>8</v>
      </c>
      <c r="AH31" s="73">
        <v>9926</v>
      </c>
      <c r="AI31" s="104">
        <v>4</v>
      </c>
      <c r="AJ31" s="104">
        <v>5</v>
      </c>
      <c r="AK31" s="104"/>
      <c r="AM31" s="73">
        <v>9926</v>
      </c>
      <c r="AN31" s="104" t="s">
        <v>351</v>
      </c>
      <c r="AO31" s="104" t="s">
        <v>351</v>
      </c>
      <c r="AP31" s="104" t="s">
        <v>351</v>
      </c>
      <c r="AQ31" s="104" t="s">
        <v>351</v>
      </c>
      <c r="AR31" s="104">
        <v>9.5</v>
      </c>
      <c r="AS31" s="104">
        <v>16.399999999999999</v>
      </c>
      <c r="AT31" s="104">
        <v>38</v>
      </c>
      <c r="AU31" s="103">
        <v>1.77</v>
      </c>
      <c r="AV31" s="104">
        <v>21.25</v>
      </c>
      <c r="AW31" s="104">
        <v>8</v>
      </c>
      <c r="AX31" s="104">
        <v>18.55</v>
      </c>
      <c r="AY31" s="104">
        <v>67.849999999999994</v>
      </c>
      <c r="AZ31" s="103">
        <v>2.9050000000000002</v>
      </c>
      <c r="BA31" s="103">
        <v>2.0710000000000002</v>
      </c>
      <c r="BB31" s="103">
        <v>48.465000000000003</v>
      </c>
      <c r="BC31" s="103">
        <v>46.394999999999996</v>
      </c>
      <c r="BD31" s="103">
        <v>32.49</v>
      </c>
      <c r="BE31" s="138">
        <v>0.37368899999999999</v>
      </c>
      <c r="BF31" s="138">
        <v>0.59967900000000007</v>
      </c>
      <c r="BG31" s="138">
        <v>0.49994549999999993</v>
      </c>
      <c r="BH31" s="138">
        <v>0.34582950000000001</v>
      </c>
      <c r="BI31" s="138">
        <v>0.13696649999999999</v>
      </c>
      <c r="BJ31" s="104">
        <v>1490</v>
      </c>
      <c r="BK31" s="104">
        <v>600</v>
      </c>
      <c r="BL31" s="104">
        <v>24.71</v>
      </c>
      <c r="BM31" s="104">
        <v>9.3000000000000007</v>
      </c>
      <c r="BN31" s="104">
        <v>0.61</v>
      </c>
      <c r="BO31" s="104">
        <v>15.6</v>
      </c>
      <c r="BP31" s="104">
        <v>49.4</v>
      </c>
      <c r="BR31" s="73">
        <v>9926</v>
      </c>
      <c r="BS31" s="115" t="s">
        <v>305</v>
      </c>
      <c r="BT31" s="115" t="s">
        <v>305</v>
      </c>
    </row>
    <row r="32" spans="1:72" ht="15" customHeight="1">
      <c r="A32" s="73">
        <v>9927</v>
      </c>
      <c r="B32" s="80" t="s">
        <v>182</v>
      </c>
      <c r="C32" s="73">
        <v>4</v>
      </c>
      <c r="D32" s="73">
        <v>8</v>
      </c>
      <c r="F32" s="73">
        <v>9927</v>
      </c>
      <c r="G32" s="73">
        <v>81.2</v>
      </c>
      <c r="H32" s="73">
        <v>81.599999999999994</v>
      </c>
      <c r="I32" s="73">
        <v>81.2</v>
      </c>
      <c r="J32" s="73">
        <v>71.2</v>
      </c>
      <c r="K32" s="73">
        <v>78.400000000000006</v>
      </c>
      <c r="L32" s="73">
        <v>0.75</v>
      </c>
      <c r="M32" s="73">
        <v>0.79</v>
      </c>
      <c r="O32" s="73">
        <v>9927</v>
      </c>
      <c r="P32" s="103">
        <v>42.97</v>
      </c>
      <c r="Q32" s="73">
        <v>28.4</v>
      </c>
      <c r="R32" s="73">
        <v>30.12</v>
      </c>
      <c r="S32" s="73">
        <v>42.21</v>
      </c>
      <c r="T32" s="73" t="s">
        <v>351</v>
      </c>
      <c r="U32" s="103">
        <v>48.16</v>
      </c>
      <c r="V32" s="103">
        <v>38.86</v>
      </c>
      <c r="W32" s="103">
        <v>39.65</v>
      </c>
      <c r="X32" s="103">
        <v>44.9</v>
      </c>
      <c r="Z32" s="73">
        <v>9927</v>
      </c>
      <c r="AA32" s="104">
        <v>0</v>
      </c>
      <c r="AB32" s="104">
        <v>0</v>
      </c>
      <c r="AC32" s="104">
        <v>5</v>
      </c>
      <c r="AD32" s="104">
        <v>0</v>
      </c>
      <c r="AE32" s="104">
        <v>8</v>
      </c>
      <c r="AF32" s="104">
        <v>8</v>
      </c>
      <c r="AH32" s="73">
        <v>9927</v>
      </c>
      <c r="AI32" s="104">
        <v>4</v>
      </c>
      <c r="AJ32" s="104">
        <v>5</v>
      </c>
      <c r="AK32" s="104"/>
      <c r="AM32" s="73">
        <v>9927</v>
      </c>
      <c r="AN32" s="104" t="s">
        <v>351</v>
      </c>
      <c r="AO32" s="104" t="s">
        <v>351</v>
      </c>
      <c r="AP32" s="104" t="s">
        <v>351</v>
      </c>
      <c r="AQ32" s="104" t="s">
        <v>351</v>
      </c>
      <c r="AR32" s="104">
        <v>8.5</v>
      </c>
      <c r="AS32" s="104">
        <v>18.399999999999999</v>
      </c>
      <c r="AT32" s="104">
        <v>45</v>
      </c>
      <c r="AU32" s="103">
        <v>2.27</v>
      </c>
      <c r="AV32" s="104">
        <v>26.1</v>
      </c>
      <c r="AW32" s="104">
        <v>9</v>
      </c>
      <c r="AX32" s="104">
        <v>18.2</v>
      </c>
      <c r="AY32" s="104">
        <v>65.25</v>
      </c>
      <c r="AZ32" s="103">
        <v>2.4249999999999998</v>
      </c>
      <c r="BA32" s="103">
        <v>2.0019999999999998</v>
      </c>
      <c r="BB32" s="103">
        <v>51.164999999999999</v>
      </c>
      <c r="BC32" s="103">
        <v>49.365000000000002</v>
      </c>
      <c r="BD32" s="103">
        <v>41.445000000000007</v>
      </c>
      <c r="BE32" s="138">
        <v>0.30883500000000003</v>
      </c>
      <c r="BF32" s="138">
        <v>0.61490699999999987</v>
      </c>
      <c r="BG32" s="138">
        <v>0.46836900000000004</v>
      </c>
      <c r="BH32" s="138">
        <v>0.37507499999999999</v>
      </c>
      <c r="BI32" s="138">
        <v>0.22876650000000001</v>
      </c>
      <c r="BJ32" s="104">
        <v>1550</v>
      </c>
      <c r="BK32" s="104">
        <v>602</v>
      </c>
      <c r="BL32" s="104">
        <v>35.08</v>
      </c>
      <c r="BM32" s="104">
        <v>7.5400000000000009</v>
      </c>
      <c r="BN32" s="104">
        <v>0.9</v>
      </c>
      <c r="BO32" s="104">
        <v>18.399999999999999</v>
      </c>
      <c r="BP32" s="104">
        <v>44.6</v>
      </c>
      <c r="BR32" s="73">
        <v>9927</v>
      </c>
      <c r="BS32" s="115" t="s">
        <v>304</v>
      </c>
      <c r="BT32" s="115" t="s">
        <v>304</v>
      </c>
    </row>
    <row r="33" spans="1:72" ht="15" customHeight="1">
      <c r="A33" s="73">
        <v>9928</v>
      </c>
      <c r="B33" s="80" t="s">
        <v>184</v>
      </c>
      <c r="C33" s="73">
        <v>4</v>
      </c>
      <c r="D33" s="73">
        <v>5</v>
      </c>
      <c r="F33" s="73">
        <v>9928</v>
      </c>
      <c r="G33" s="73">
        <v>79.400000000000006</v>
      </c>
      <c r="H33" s="73">
        <v>82.4</v>
      </c>
      <c r="I33" s="73">
        <v>82.8</v>
      </c>
      <c r="J33" s="73">
        <v>74.2</v>
      </c>
      <c r="K33" s="73">
        <v>78.8</v>
      </c>
      <c r="L33" s="73">
        <v>0.78</v>
      </c>
      <c r="M33" s="73">
        <v>0.77</v>
      </c>
      <c r="O33" s="73">
        <v>9928</v>
      </c>
      <c r="P33" s="103">
        <v>42.17</v>
      </c>
      <c r="Q33" s="73">
        <v>37.6</v>
      </c>
      <c r="R33" s="73">
        <v>37.799999999999997</v>
      </c>
      <c r="S33" s="73">
        <v>40.35</v>
      </c>
      <c r="T33" s="73">
        <v>44.150000000000006</v>
      </c>
      <c r="U33" s="103">
        <v>49.22</v>
      </c>
      <c r="V33" s="103">
        <v>32.54</v>
      </c>
      <c r="W33" s="103">
        <v>34.25</v>
      </c>
      <c r="X33" s="103">
        <v>35.4</v>
      </c>
      <c r="Z33" s="73">
        <v>9928</v>
      </c>
      <c r="AA33" s="104">
        <v>0</v>
      </c>
      <c r="AB33" s="104">
        <v>0</v>
      </c>
      <c r="AC33" s="104">
        <v>5</v>
      </c>
      <c r="AD33" s="104">
        <v>0</v>
      </c>
      <c r="AE33" s="104">
        <v>5</v>
      </c>
      <c r="AF33" s="104">
        <v>5</v>
      </c>
      <c r="AH33" s="73">
        <v>9928</v>
      </c>
      <c r="AI33" s="104">
        <v>3</v>
      </c>
      <c r="AJ33" s="104">
        <v>5</v>
      </c>
      <c r="AK33" s="104"/>
      <c r="AM33" s="73">
        <v>9928</v>
      </c>
      <c r="AN33" s="104">
        <v>52.8</v>
      </c>
      <c r="AO33" s="104">
        <v>219</v>
      </c>
      <c r="AP33" s="104">
        <v>974.5</v>
      </c>
      <c r="AQ33" s="104">
        <v>28.870080265882052</v>
      </c>
      <c r="AR33" s="104">
        <v>9.6999999999999993</v>
      </c>
      <c r="AS33" s="104">
        <v>19.600000000000001</v>
      </c>
      <c r="AT33" s="104">
        <v>39.799999999999997</v>
      </c>
      <c r="AU33" s="103">
        <v>2.04</v>
      </c>
      <c r="AV33" s="104">
        <v>18.7</v>
      </c>
      <c r="AW33" s="104">
        <v>9</v>
      </c>
      <c r="AX33" s="104">
        <v>19</v>
      </c>
      <c r="AY33" s="104">
        <v>63.45</v>
      </c>
      <c r="AZ33" s="103">
        <v>2.2350000000000003</v>
      </c>
      <c r="BA33" s="103">
        <v>1.9249999999999998</v>
      </c>
      <c r="BB33" s="103">
        <v>46.395000000000003</v>
      </c>
      <c r="BC33" s="103">
        <v>45.674999999999997</v>
      </c>
      <c r="BD33" s="103">
        <v>37.034999999999997</v>
      </c>
      <c r="BE33" s="138">
        <v>0.31203000000000003</v>
      </c>
      <c r="BF33" s="138">
        <v>0.57842100000000007</v>
      </c>
      <c r="BG33" s="138">
        <v>0.486072</v>
      </c>
      <c r="BH33" s="138">
        <v>0.29742749999999996</v>
      </c>
      <c r="BI33" s="138">
        <v>0.13333050000000002</v>
      </c>
      <c r="BJ33" s="104">
        <v>1380</v>
      </c>
      <c r="BK33" s="104">
        <v>396</v>
      </c>
      <c r="BL33" s="104">
        <v>30.81</v>
      </c>
      <c r="BM33" s="104">
        <v>9.34</v>
      </c>
      <c r="BN33" s="104">
        <v>1.07</v>
      </c>
      <c r="BO33" s="104">
        <v>17.399999999999999</v>
      </c>
      <c r="BP33" s="104">
        <v>46.4</v>
      </c>
      <c r="BR33" s="73">
        <v>9928</v>
      </c>
      <c r="BS33" s="115" t="s">
        <v>305</v>
      </c>
      <c r="BT33" s="115" t="s">
        <v>305</v>
      </c>
    </row>
    <row r="34" spans="1:72" ht="15" customHeight="1">
      <c r="A34" s="73">
        <v>9929</v>
      </c>
      <c r="B34" s="80" t="s">
        <v>69</v>
      </c>
      <c r="C34" s="73">
        <v>4</v>
      </c>
      <c r="D34" s="73">
        <v>5</v>
      </c>
      <c r="F34" s="73">
        <v>9929</v>
      </c>
      <c r="G34" s="73">
        <v>81.5</v>
      </c>
      <c r="H34" s="73">
        <v>84.8</v>
      </c>
      <c r="I34" s="73">
        <v>84</v>
      </c>
      <c r="J34" s="73">
        <v>74.8</v>
      </c>
      <c r="K34" s="73">
        <v>80.7</v>
      </c>
      <c r="L34" s="73">
        <v>0.8</v>
      </c>
      <c r="M34" s="73">
        <v>0.78</v>
      </c>
      <c r="O34" s="73">
        <v>9929</v>
      </c>
      <c r="P34" s="103">
        <v>41.44</v>
      </c>
      <c r="Q34" s="73">
        <v>32.880000000000003</v>
      </c>
      <c r="R34" s="73">
        <v>33.880000000000003</v>
      </c>
      <c r="S34" s="73">
        <v>48.88</v>
      </c>
      <c r="T34" s="73">
        <v>43.400000000000006</v>
      </c>
      <c r="U34" s="103">
        <v>47.94</v>
      </c>
      <c r="V34" s="103">
        <v>33.840000000000003</v>
      </c>
      <c r="W34" s="103">
        <v>35.25</v>
      </c>
      <c r="X34" s="103">
        <v>46.2</v>
      </c>
      <c r="Z34" s="73">
        <v>9929</v>
      </c>
      <c r="AA34" s="104">
        <v>0</v>
      </c>
      <c r="AB34" s="104">
        <v>0</v>
      </c>
      <c r="AC34" s="104">
        <v>5</v>
      </c>
      <c r="AD34" s="104">
        <v>0</v>
      </c>
      <c r="AE34" s="104">
        <v>8</v>
      </c>
      <c r="AF34" s="104">
        <v>8</v>
      </c>
      <c r="AH34" s="73">
        <v>9929</v>
      </c>
      <c r="AI34" s="104">
        <v>4</v>
      </c>
      <c r="AJ34" s="104">
        <v>5</v>
      </c>
      <c r="AK34" s="104"/>
      <c r="AM34" s="73">
        <v>9929</v>
      </c>
      <c r="AN34" s="104">
        <v>46.7</v>
      </c>
      <c r="AO34" s="104">
        <v>226</v>
      </c>
      <c r="AP34" s="104">
        <v>987.5</v>
      </c>
      <c r="AQ34" s="104">
        <v>27.885894614202819</v>
      </c>
      <c r="AR34" s="104">
        <v>9</v>
      </c>
      <c r="AS34" s="104">
        <v>18.399999999999999</v>
      </c>
      <c r="AT34" s="104">
        <v>31</v>
      </c>
      <c r="AU34" s="103">
        <v>1.37</v>
      </c>
      <c r="AV34" s="104">
        <v>23.5</v>
      </c>
      <c r="AW34" s="104">
        <v>9.5</v>
      </c>
      <c r="AX34" s="104">
        <v>18.8</v>
      </c>
      <c r="AY34" s="104">
        <v>65.45</v>
      </c>
      <c r="AZ34" s="103">
        <v>2.7250000000000001</v>
      </c>
      <c r="BA34" s="103">
        <v>2.3499999999999996</v>
      </c>
      <c r="BB34" s="103">
        <v>50.625</v>
      </c>
      <c r="BC34" s="103">
        <v>49.86</v>
      </c>
      <c r="BD34" s="103">
        <v>33.795000000000002</v>
      </c>
      <c r="BE34" s="138">
        <v>0.46327950000000007</v>
      </c>
      <c r="BF34" s="138">
        <v>0.63346049999999998</v>
      </c>
      <c r="BG34" s="138">
        <v>0.51770700000000003</v>
      </c>
      <c r="BH34" s="138">
        <v>0.39630149999999997</v>
      </c>
      <c r="BI34" s="138">
        <v>0.15680250000000001</v>
      </c>
      <c r="BJ34" s="104">
        <v>1690</v>
      </c>
      <c r="BK34" s="104">
        <v>552</v>
      </c>
      <c r="BL34" s="104">
        <v>32.85</v>
      </c>
      <c r="BM34" s="104">
        <v>11.8</v>
      </c>
      <c r="BN34" s="104">
        <v>1.01</v>
      </c>
      <c r="BO34" s="104">
        <v>20.399999999999999</v>
      </c>
      <c r="BP34" s="104">
        <v>57.6</v>
      </c>
      <c r="BR34" s="73">
        <v>9929</v>
      </c>
      <c r="BS34" s="115" t="s">
        <v>305</v>
      </c>
      <c r="BT34" s="115" t="s">
        <v>305</v>
      </c>
    </row>
    <row r="35" spans="1:72" ht="15" customHeight="1">
      <c r="A35" s="74">
        <v>9930</v>
      </c>
      <c r="B35" s="81" t="s">
        <v>187</v>
      </c>
      <c r="C35" s="74">
        <v>4</v>
      </c>
      <c r="D35" s="74">
        <v>9</v>
      </c>
      <c r="F35" s="74">
        <v>9930</v>
      </c>
      <c r="G35" s="74">
        <v>79.2</v>
      </c>
      <c r="H35" s="74">
        <v>76</v>
      </c>
      <c r="I35" s="74">
        <v>78.8</v>
      </c>
      <c r="J35" s="74">
        <v>73.400000000000006</v>
      </c>
      <c r="K35" s="74">
        <v>77.3</v>
      </c>
      <c r="L35" s="74">
        <v>0.79</v>
      </c>
      <c r="M35" s="74">
        <v>0.76</v>
      </c>
      <c r="O35" s="74">
        <v>9930</v>
      </c>
      <c r="P35" s="105">
        <v>38.22</v>
      </c>
      <c r="Q35" s="74">
        <v>30.04</v>
      </c>
      <c r="R35" s="74">
        <v>35.44</v>
      </c>
      <c r="S35" s="74">
        <v>37.44</v>
      </c>
      <c r="T35" s="74" t="s">
        <v>351</v>
      </c>
      <c r="U35" s="105">
        <v>43.38</v>
      </c>
      <c r="V35" s="105">
        <v>31.72</v>
      </c>
      <c r="W35" s="105">
        <v>32.21</v>
      </c>
      <c r="X35" s="105">
        <v>34.4</v>
      </c>
      <c r="Z35" s="74">
        <v>9930</v>
      </c>
      <c r="AA35" s="106">
        <v>0</v>
      </c>
      <c r="AB35" s="106">
        <v>0</v>
      </c>
      <c r="AC35" s="106">
        <v>5</v>
      </c>
      <c r="AD35" s="106">
        <v>0</v>
      </c>
      <c r="AE35" s="106">
        <v>6</v>
      </c>
      <c r="AF35" s="106">
        <v>7</v>
      </c>
      <c r="AH35" s="74">
        <v>9930</v>
      </c>
      <c r="AI35" s="106">
        <v>3</v>
      </c>
      <c r="AJ35" s="106">
        <v>5</v>
      </c>
      <c r="AK35" s="106"/>
      <c r="AM35" s="74">
        <v>9930</v>
      </c>
      <c r="AN35" s="106" t="s">
        <v>351</v>
      </c>
      <c r="AO35" s="106" t="s">
        <v>351</v>
      </c>
      <c r="AP35" s="106" t="s">
        <v>351</v>
      </c>
      <c r="AQ35" s="106" t="s">
        <v>351</v>
      </c>
      <c r="AR35" s="106">
        <v>9.5</v>
      </c>
      <c r="AS35" s="106">
        <v>17.600000000000001</v>
      </c>
      <c r="AT35" s="106">
        <v>52.4</v>
      </c>
      <c r="AU35" s="105">
        <v>2.39</v>
      </c>
      <c r="AV35" s="106">
        <v>20.100000000000001</v>
      </c>
      <c r="AW35" s="106">
        <v>10</v>
      </c>
      <c r="AX35" s="106">
        <v>19</v>
      </c>
      <c r="AY35" s="106">
        <v>56.5</v>
      </c>
      <c r="AZ35" s="105">
        <v>2.7</v>
      </c>
      <c r="BA35" s="105">
        <v>1.9500000000000002</v>
      </c>
      <c r="BB35" s="105">
        <v>49.68</v>
      </c>
      <c r="BC35" s="105">
        <v>45.81</v>
      </c>
      <c r="BD35" s="105">
        <v>37.215000000000003</v>
      </c>
      <c r="BE35" s="158">
        <v>0.371583</v>
      </c>
      <c r="BF35" s="158">
        <v>0.42786000000000002</v>
      </c>
      <c r="BG35" s="158">
        <v>0.36168299999999998</v>
      </c>
      <c r="BH35" s="158">
        <v>0.2766555</v>
      </c>
      <c r="BI35" s="158">
        <v>0.13323600000000002</v>
      </c>
      <c r="BJ35" s="106">
        <v>1470</v>
      </c>
      <c r="BK35" s="106">
        <v>534</v>
      </c>
      <c r="BL35" s="106">
        <v>26.28</v>
      </c>
      <c r="BM35" s="106">
        <v>9.1</v>
      </c>
      <c r="BN35" s="106">
        <v>0.72</v>
      </c>
      <c r="BO35" s="106">
        <v>15.2</v>
      </c>
      <c r="BP35" s="106">
        <v>50.6</v>
      </c>
      <c r="BR35" s="74">
        <v>9930</v>
      </c>
      <c r="BS35" s="116" t="s">
        <v>304</v>
      </c>
      <c r="BT35" s="116" t="s">
        <v>304</v>
      </c>
    </row>
    <row r="36" spans="1:72" s="2" customFormat="1" ht="15" customHeight="1">
      <c r="A36" s="16" t="s">
        <v>27</v>
      </c>
      <c r="C36" s="78"/>
      <c r="D36" s="78"/>
      <c r="F36" s="16"/>
      <c r="G36" s="2" t="s">
        <v>370</v>
      </c>
      <c r="J36" s="78"/>
      <c r="K36" s="78"/>
      <c r="L36" s="2" t="s">
        <v>447</v>
      </c>
      <c r="M36" s="2" t="s">
        <v>447</v>
      </c>
      <c r="O36" s="16"/>
      <c r="P36" s="2" t="s">
        <v>370</v>
      </c>
      <c r="T36" s="78"/>
      <c r="U36" s="78"/>
      <c r="V36" s="2" t="s">
        <v>462</v>
      </c>
      <c r="W36" s="2" t="s">
        <v>462</v>
      </c>
      <c r="X36" s="78" t="s">
        <v>414</v>
      </c>
      <c r="Z36" s="16"/>
      <c r="AA36" s="78" t="s">
        <v>314</v>
      </c>
      <c r="AB36" s="78" t="s">
        <v>314</v>
      </c>
      <c r="AC36" s="16" t="s">
        <v>379</v>
      </c>
      <c r="AD36" s="78"/>
      <c r="AE36" s="78" t="s">
        <v>447</v>
      </c>
      <c r="AF36" s="78" t="s">
        <v>447</v>
      </c>
      <c r="AH36" s="16"/>
      <c r="AI36" s="78" t="s">
        <v>301</v>
      </c>
      <c r="AJ36" s="2" t="s">
        <v>314</v>
      </c>
      <c r="AM36" s="16"/>
      <c r="BR36" s="16"/>
      <c r="BS36" s="2" t="s">
        <v>301</v>
      </c>
    </row>
    <row r="39" spans="1:72" ht="15" customHeight="1">
      <c r="A39" s="98" t="s">
        <v>122</v>
      </c>
      <c r="B39" s="99"/>
    </row>
    <row r="40" spans="1:72" ht="15" customHeight="1">
      <c r="A40" s="3" t="s">
        <v>123</v>
      </c>
    </row>
    <row r="41" spans="1:72" ht="15" customHeight="1">
      <c r="A41" s="3" t="s">
        <v>302</v>
      </c>
    </row>
    <row r="42" spans="1:72" ht="15" customHeight="1">
      <c r="A42" s="85" t="s">
        <v>352</v>
      </c>
    </row>
    <row r="43" spans="1:72" ht="15" customHeight="1">
      <c r="A43" s="3" t="s">
        <v>390</v>
      </c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0CCD-35FF-4F5E-A941-D16D01AB5B8C}">
  <dimension ref="A1:H35"/>
  <sheetViews>
    <sheetView zoomScaleNormal="100" workbookViewId="0">
      <pane ySplit="5" topLeftCell="A6" activePane="bottomLeft" state="frozen"/>
      <selection pane="bottomLeft" activeCell="D1" sqref="D1:D1048576"/>
    </sheetView>
  </sheetViews>
  <sheetFormatPr defaultRowHeight="15" customHeight="1"/>
  <cols>
    <col min="1" max="1" width="8" style="15" bestFit="1" customWidth="1"/>
    <col min="2" max="2" width="18.42578125" style="6" customWidth="1"/>
    <col min="3" max="3" width="15.5703125" style="6" customWidth="1"/>
    <col min="4" max="4" width="107" style="6" customWidth="1"/>
    <col min="5" max="5" width="40" style="6" bestFit="1" customWidth="1"/>
    <col min="6" max="6" width="12.42578125" style="6" bestFit="1" customWidth="1"/>
    <col min="7" max="7" width="12.28515625" style="6" bestFit="1" customWidth="1"/>
    <col min="8" max="8" width="6.5703125" style="6" bestFit="1" customWidth="1"/>
    <col min="9" max="256" width="8.85546875" style="6"/>
    <col min="257" max="257" width="8" style="6" bestFit="1" customWidth="1"/>
    <col min="258" max="258" width="13.7109375" style="6" customWidth="1"/>
    <col min="259" max="259" width="15.5703125" style="6" customWidth="1"/>
    <col min="260" max="260" width="51.28515625" style="6" bestFit="1" customWidth="1"/>
    <col min="261" max="261" width="32.7109375" style="6" customWidth="1"/>
    <col min="262" max="262" width="9" style="6" bestFit="1" customWidth="1"/>
    <col min="263" max="263" width="10.7109375" style="6" bestFit="1" customWidth="1"/>
    <col min="264" max="264" width="6" style="6" bestFit="1" customWidth="1"/>
    <col min="265" max="512" width="8.85546875" style="6"/>
    <col min="513" max="513" width="8" style="6" bestFit="1" customWidth="1"/>
    <col min="514" max="514" width="13.7109375" style="6" customWidth="1"/>
    <col min="515" max="515" width="15.5703125" style="6" customWidth="1"/>
    <col min="516" max="516" width="51.28515625" style="6" bestFit="1" customWidth="1"/>
    <col min="517" max="517" width="32.7109375" style="6" customWidth="1"/>
    <col min="518" max="518" width="9" style="6" bestFit="1" customWidth="1"/>
    <col min="519" max="519" width="10.7109375" style="6" bestFit="1" customWidth="1"/>
    <col min="520" max="520" width="6" style="6" bestFit="1" customWidth="1"/>
    <col min="521" max="768" width="8.85546875" style="6"/>
    <col min="769" max="769" width="8" style="6" bestFit="1" customWidth="1"/>
    <col min="770" max="770" width="13.7109375" style="6" customWidth="1"/>
    <col min="771" max="771" width="15.5703125" style="6" customWidth="1"/>
    <col min="772" max="772" width="51.28515625" style="6" bestFit="1" customWidth="1"/>
    <col min="773" max="773" width="32.7109375" style="6" customWidth="1"/>
    <col min="774" max="774" width="9" style="6" bestFit="1" customWidth="1"/>
    <col min="775" max="775" width="10.7109375" style="6" bestFit="1" customWidth="1"/>
    <col min="776" max="776" width="6" style="6" bestFit="1" customWidth="1"/>
    <col min="777" max="1024" width="8.85546875" style="6"/>
    <col min="1025" max="1025" width="8" style="6" bestFit="1" customWidth="1"/>
    <col min="1026" max="1026" width="13.7109375" style="6" customWidth="1"/>
    <col min="1027" max="1027" width="15.5703125" style="6" customWidth="1"/>
    <col min="1028" max="1028" width="51.28515625" style="6" bestFit="1" customWidth="1"/>
    <col min="1029" max="1029" width="32.7109375" style="6" customWidth="1"/>
    <col min="1030" max="1030" width="9" style="6" bestFit="1" customWidth="1"/>
    <col min="1031" max="1031" width="10.7109375" style="6" bestFit="1" customWidth="1"/>
    <col min="1032" max="1032" width="6" style="6" bestFit="1" customWidth="1"/>
    <col min="1033" max="1280" width="8.85546875" style="6"/>
    <col min="1281" max="1281" width="8" style="6" bestFit="1" customWidth="1"/>
    <col min="1282" max="1282" width="13.7109375" style="6" customWidth="1"/>
    <col min="1283" max="1283" width="15.5703125" style="6" customWidth="1"/>
    <col min="1284" max="1284" width="51.28515625" style="6" bestFit="1" customWidth="1"/>
    <col min="1285" max="1285" width="32.7109375" style="6" customWidth="1"/>
    <col min="1286" max="1286" width="9" style="6" bestFit="1" customWidth="1"/>
    <col min="1287" max="1287" width="10.7109375" style="6" bestFit="1" customWidth="1"/>
    <col min="1288" max="1288" width="6" style="6" bestFit="1" customWidth="1"/>
    <col min="1289" max="1536" width="8.85546875" style="6"/>
    <col min="1537" max="1537" width="8" style="6" bestFit="1" customWidth="1"/>
    <col min="1538" max="1538" width="13.7109375" style="6" customWidth="1"/>
    <col min="1539" max="1539" width="15.5703125" style="6" customWidth="1"/>
    <col min="1540" max="1540" width="51.28515625" style="6" bestFit="1" customWidth="1"/>
    <col min="1541" max="1541" width="32.7109375" style="6" customWidth="1"/>
    <col min="1542" max="1542" width="9" style="6" bestFit="1" customWidth="1"/>
    <col min="1543" max="1543" width="10.7109375" style="6" bestFit="1" customWidth="1"/>
    <col min="1544" max="1544" width="6" style="6" bestFit="1" customWidth="1"/>
    <col min="1545" max="1792" width="8.85546875" style="6"/>
    <col min="1793" max="1793" width="8" style="6" bestFit="1" customWidth="1"/>
    <col min="1794" max="1794" width="13.7109375" style="6" customWidth="1"/>
    <col min="1795" max="1795" width="15.5703125" style="6" customWidth="1"/>
    <col min="1796" max="1796" width="51.28515625" style="6" bestFit="1" customWidth="1"/>
    <col min="1797" max="1797" width="32.7109375" style="6" customWidth="1"/>
    <col min="1798" max="1798" width="9" style="6" bestFit="1" customWidth="1"/>
    <col min="1799" max="1799" width="10.7109375" style="6" bestFit="1" customWidth="1"/>
    <col min="1800" max="1800" width="6" style="6" bestFit="1" customWidth="1"/>
    <col min="1801" max="2048" width="8.85546875" style="6"/>
    <col min="2049" max="2049" width="8" style="6" bestFit="1" customWidth="1"/>
    <col min="2050" max="2050" width="13.7109375" style="6" customWidth="1"/>
    <col min="2051" max="2051" width="15.5703125" style="6" customWidth="1"/>
    <col min="2052" max="2052" width="51.28515625" style="6" bestFit="1" customWidth="1"/>
    <col min="2053" max="2053" width="32.7109375" style="6" customWidth="1"/>
    <col min="2054" max="2054" width="9" style="6" bestFit="1" customWidth="1"/>
    <col min="2055" max="2055" width="10.7109375" style="6" bestFit="1" customWidth="1"/>
    <col min="2056" max="2056" width="6" style="6" bestFit="1" customWidth="1"/>
    <col min="2057" max="2304" width="8.85546875" style="6"/>
    <col min="2305" max="2305" width="8" style="6" bestFit="1" customWidth="1"/>
    <col min="2306" max="2306" width="13.7109375" style="6" customWidth="1"/>
    <col min="2307" max="2307" width="15.5703125" style="6" customWidth="1"/>
    <col min="2308" max="2308" width="51.28515625" style="6" bestFit="1" customWidth="1"/>
    <col min="2309" max="2309" width="32.7109375" style="6" customWidth="1"/>
    <col min="2310" max="2310" width="9" style="6" bestFit="1" customWidth="1"/>
    <col min="2311" max="2311" width="10.7109375" style="6" bestFit="1" customWidth="1"/>
    <col min="2312" max="2312" width="6" style="6" bestFit="1" customWidth="1"/>
    <col min="2313" max="2560" width="8.85546875" style="6"/>
    <col min="2561" max="2561" width="8" style="6" bestFit="1" customWidth="1"/>
    <col min="2562" max="2562" width="13.7109375" style="6" customWidth="1"/>
    <col min="2563" max="2563" width="15.5703125" style="6" customWidth="1"/>
    <col min="2564" max="2564" width="51.28515625" style="6" bestFit="1" customWidth="1"/>
    <col min="2565" max="2565" width="32.7109375" style="6" customWidth="1"/>
    <col min="2566" max="2566" width="9" style="6" bestFit="1" customWidth="1"/>
    <col min="2567" max="2567" width="10.7109375" style="6" bestFit="1" customWidth="1"/>
    <col min="2568" max="2568" width="6" style="6" bestFit="1" customWidth="1"/>
    <col min="2569" max="2816" width="8.85546875" style="6"/>
    <col min="2817" max="2817" width="8" style="6" bestFit="1" customWidth="1"/>
    <col min="2818" max="2818" width="13.7109375" style="6" customWidth="1"/>
    <col min="2819" max="2819" width="15.5703125" style="6" customWidth="1"/>
    <col min="2820" max="2820" width="51.28515625" style="6" bestFit="1" customWidth="1"/>
    <col min="2821" max="2821" width="32.7109375" style="6" customWidth="1"/>
    <col min="2822" max="2822" width="9" style="6" bestFit="1" customWidth="1"/>
    <col min="2823" max="2823" width="10.7109375" style="6" bestFit="1" customWidth="1"/>
    <col min="2824" max="2824" width="6" style="6" bestFit="1" customWidth="1"/>
    <col min="2825" max="3072" width="8.85546875" style="6"/>
    <col min="3073" max="3073" width="8" style="6" bestFit="1" customWidth="1"/>
    <col min="3074" max="3074" width="13.7109375" style="6" customWidth="1"/>
    <col min="3075" max="3075" width="15.5703125" style="6" customWidth="1"/>
    <col min="3076" max="3076" width="51.28515625" style="6" bestFit="1" customWidth="1"/>
    <col min="3077" max="3077" width="32.7109375" style="6" customWidth="1"/>
    <col min="3078" max="3078" width="9" style="6" bestFit="1" customWidth="1"/>
    <col min="3079" max="3079" width="10.7109375" style="6" bestFit="1" customWidth="1"/>
    <col min="3080" max="3080" width="6" style="6" bestFit="1" customWidth="1"/>
    <col min="3081" max="3328" width="8.85546875" style="6"/>
    <col min="3329" max="3329" width="8" style="6" bestFit="1" customWidth="1"/>
    <col min="3330" max="3330" width="13.7109375" style="6" customWidth="1"/>
    <col min="3331" max="3331" width="15.5703125" style="6" customWidth="1"/>
    <col min="3332" max="3332" width="51.28515625" style="6" bestFit="1" customWidth="1"/>
    <col min="3333" max="3333" width="32.7109375" style="6" customWidth="1"/>
    <col min="3334" max="3334" width="9" style="6" bestFit="1" customWidth="1"/>
    <col min="3335" max="3335" width="10.7109375" style="6" bestFit="1" customWidth="1"/>
    <col min="3336" max="3336" width="6" style="6" bestFit="1" customWidth="1"/>
    <col min="3337" max="3584" width="8.85546875" style="6"/>
    <col min="3585" max="3585" width="8" style="6" bestFit="1" customWidth="1"/>
    <col min="3586" max="3586" width="13.7109375" style="6" customWidth="1"/>
    <col min="3587" max="3587" width="15.5703125" style="6" customWidth="1"/>
    <col min="3588" max="3588" width="51.28515625" style="6" bestFit="1" customWidth="1"/>
    <col min="3589" max="3589" width="32.7109375" style="6" customWidth="1"/>
    <col min="3590" max="3590" width="9" style="6" bestFit="1" customWidth="1"/>
    <col min="3591" max="3591" width="10.7109375" style="6" bestFit="1" customWidth="1"/>
    <col min="3592" max="3592" width="6" style="6" bestFit="1" customWidth="1"/>
    <col min="3593" max="3840" width="8.85546875" style="6"/>
    <col min="3841" max="3841" width="8" style="6" bestFit="1" customWidth="1"/>
    <col min="3842" max="3842" width="13.7109375" style="6" customWidth="1"/>
    <col min="3843" max="3843" width="15.5703125" style="6" customWidth="1"/>
    <col min="3844" max="3844" width="51.28515625" style="6" bestFit="1" customWidth="1"/>
    <col min="3845" max="3845" width="32.7109375" style="6" customWidth="1"/>
    <col min="3846" max="3846" width="9" style="6" bestFit="1" customWidth="1"/>
    <col min="3847" max="3847" width="10.7109375" style="6" bestFit="1" customWidth="1"/>
    <col min="3848" max="3848" width="6" style="6" bestFit="1" customWidth="1"/>
    <col min="3849" max="4096" width="8.85546875" style="6"/>
    <col min="4097" max="4097" width="8" style="6" bestFit="1" customWidth="1"/>
    <col min="4098" max="4098" width="13.7109375" style="6" customWidth="1"/>
    <col min="4099" max="4099" width="15.5703125" style="6" customWidth="1"/>
    <col min="4100" max="4100" width="51.28515625" style="6" bestFit="1" customWidth="1"/>
    <col min="4101" max="4101" width="32.7109375" style="6" customWidth="1"/>
    <col min="4102" max="4102" width="9" style="6" bestFit="1" customWidth="1"/>
    <col min="4103" max="4103" width="10.7109375" style="6" bestFit="1" customWidth="1"/>
    <col min="4104" max="4104" width="6" style="6" bestFit="1" customWidth="1"/>
    <col min="4105" max="4352" width="8.85546875" style="6"/>
    <col min="4353" max="4353" width="8" style="6" bestFit="1" customWidth="1"/>
    <col min="4354" max="4354" width="13.7109375" style="6" customWidth="1"/>
    <col min="4355" max="4355" width="15.5703125" style="6" customWidth="1"/>
    <col min="4356" max="4356" width="51.28515625" style="6" bestFit="1" customWidth="1"/>
    <col min="4357" max="4357" width="32.7109375" style="6" customWidth="1"/>
    <col min="4358" max="4358" width="9" style="6" bestFit="1" customWidth="1"/>
    <col min="4359" max="4359" width="10.7109375" style="6" bestFit="1" customWidth="1"/>
    <col min="4360" max="4360" width="6" style="6" bestFit="1" customWidth="1"/>
    <col min="4361" max="4608" width="8.85546875" style="6"/>
    <col min="4609" max="4609" width="8" style="6" bestFit="1" customWidth="1"/>
    <col min="4610" max="4610" width="13.7109375" style="6" customWidth="1"/>
    <col min="4611" max="4611" width="15.5703125" style="6" customWidth="1"/>
    <col min="4612" max="4612" width="51.28515625" style="6" bestFit="1" customWidth="1"/>
    <col min="4613" max="4613" width="32.7109375" style="6" customWidth="1"/>
    <col min="4614" max="4614" width="9" style="6" bestFit="1" customWidth="1"/>
    <col min="4615" max="4615" width="10.7109375" style="6" bestFit="1" customWidth="1"/>
    <col min="4616" max="4616" width="6" style="6" bestFit="1" customWidth="1"/>
    <col min="4617" max="4864" width="8.85546875" style="6"/>
    <col min="4865" max="4865" width="8" style="6" bestFit="1" customWidth="1"/>
    <col min="4866" max="4866" width="13.7109375" style="6" customWidth="1"/>
    <col min="4867" max="4867" width="15.5703125" style="6" customWidth="1"/>
    <col min="4868" max="4868" width="51.28515625" style="6" bestFit="1" customWidth="1"/>
    <col min="4869" max="4869" width="32.7109375" style="6" customWidth="1"/>
    <col min="4870" max="4870" width="9" style="6" bestFit="1" customWidth="1"/>
    <col min="4871" max="4871" width="10.7109375" style="6" bestFit="1" customWidth="1"/>
    <col min="4872" max="4872" width="6" style="6" bestFit="1" customWidth="1"/>
    <col min="4873" max="5120" width="8.85546875" style="6"/>
    <col min="5121" max="5121" width="8" style="6" bestFit="1" customWidth="1"/>
    <col min="5122" max="5122" width="13.7109375" style="6" customWidth="1"/>
    <col min="5123" max="5123" width="15.5703125" style="6" customWidth="1"/>
    <col min="5124" max="5124" width="51.28515625" style="6" bestFit="1" customWidth="1"/>
    <col min="5125" max="5125" width="32.7109375" style="6" customWidth="1"/>
    <col min="5126" max="5126" width="9" style="6" bestFit="1" customWidth="1"/>
    <col min="5127" max="5127" width="10.7109375" style="6" bestFit="1" customWidth="1"/>
    <col min="5128" max="5128" width="6" style="6" bestFit="1" customWidth="1"/>
    <col min="5129" max="5376" width="8.85546875" style="6"/>
    <col min="5377" max="5377" width="8" style="6" bestFit="1" customWidth="1"/>
    <col min="5378" max="5378" width="13.7109375" style="6" customWidth="1"/>
    <col min="5379" max="5379" width="15.5703125" style="6" customWidth="1"/>
    <col min="5380" max="5380" width="51.28515625" style="6" bestFit="1" customWidth="1"/>
    <col min="5381" max="5381" width="32.7109375" style="6" customWidth="1"/>
    <col min="5382" max="5382" width="9" style="6" bestFit="1" customWidth="1"/>
    <col min="5383" max="5383" width="10.7109375" style="6" bestFit="1" customWidth="1"/>
    <col min="5384" max="5384" width="6" style="6" bestFit="1" customWidth="1"/>
    <col min="5385" max="5632" width="8.85546875" style="6"/>
    <col min="5633" max="5633" width="8" style="6" bestFit="1" customWidth="1"/>
    <col min="5634" max="5634" width="13.7109375" style="6" customWidth="1"/>
    <col min="5635" max="5635" width="15.5703125" style="6" customWidth="1"/>
    <col min="5636" max="5636" width="51.28515625" style="6" bestFit="1" customWidth="1"/>
    <col min="5637" max="5637" width="32.7109375" style="6" customWidth="1"/>
    <col min="5638" max="5638" width="9" style="6" bestFit="1" customWidth="1"/>
    <col min="5639" max="5639" width="10.7109375" style="6" bestFit="1" customWidth="1"/>
    <col min="5640" max="5640" width="6" style="6" bestFit="1" customWidth="1"/>
    <col min="5641" max="5888" width="8.85546875" style="6"/>
    <col min="5889" max="5889" width="8" style="6" bestFit="1" customWidth="1"/>
    <col min="5890" max="5890" width="13.7109375" style="6" customWidth="1"/>
    <col min="5891" max="5891" width="15.5703125" style="6" customWidth="1"/>
    <col min="5892" max="5892" width="51.28515625" style="6" bestFit="1" customWidth="1"/>
    <col min="5893" max="5893" width="32.7109375" style="6" customWidth="1"/>
    <col min="5894" max="5894" width="9" style="6" bestFit="1" customWidth="1"/>
    <col min="5895" max="5895" width="10.7109375" style="6" bestFit="1" customWidth="1"/>
    <col min="5896" max="5896" width="6" style="6" bestFit="1" customWidth="1"/>
    <col min="5897" max="6144" width="8.85546875" style="6"/>
    <col min="6145" max="6145" width="8" style="6" bestFit="1" customWidth="1"/>
    <col min="6146" max="6146" width="13.7109375" style="6" customWidth="1"/>
    <col min="6147" max="6147" width="15.5703125" style="6" customWidth="1"/>
    <col min="6148" max="6148" width="51.28515625" style="6" bestFit="1" customWidth="1"/>
    <col min="6149" max="6149" width="32.7109375" style="6" customWidth="1"/>
    <col min="6150" max="6150" width="9" style="6" bestFit="1" customWidth="1"/>
    <col min="6151" max="6151" width="10.7109375" style="6" bestFit="1" customWidth="1"/>
    <col min="6152" max="6152" width="6" style="6" bestFit="1" customWidth="1"/>
    <col min="6153" max="6400" width="8.85546875" style="6"/>
    <col min="6401" max="6401" width="8" style="6" bestFit="1" customWidth="1"/>
    <col min="6402" max="6402" width="13.7109375" style="6" customWidth="1"/>
    <col min="6403" max="6403" width="15.5703125" style="6" customWidth="1"/>
    <col min="6404" max="6404" width="51.28515625" style="6" bestFit="1" customWidth="1"/>
    <col min="6405" max="6405" width="32.7109375" style="6" customWidth="1"/>
    <col min="6406" max="6406" width="9" style="6" bestFit="1" customWidth="1"/>
    <col min="6407" max="6407" width="10.7109375" style="6" bestFit="1" customWidth="1"/>
    <col min="6408" max="6408" width="6" style="6" bestFit="1" customWidth="1"/>
    <col min="6409" max="6656" width="8.85546875" style="6"/>
    <col min="6657" max="6657" width="8" style="6" bestFit="1" customWidth="1"/>
    <col min="6658" max="6658" width="13.7109375" style="6" customWidth="1"/>
    <col min="6659" max="6659" width="15.5703125" style="6" customWidth="1"/>
    <col min="6660" max="6660" width="51.28515625" style="6" bestFit="1" customWidth="1"/>
    <col min="6661" max="6661" width="32.7109375" style="6" customWidth="1"/>
    <col min="6662" max="6662" width="9" style="6" bestFit="1" customWidth="1"/>
    <col min="6663" max="6663" width="10.7109375" style="6" bestFit="1" customWidth="1"/>
    <col min="6664" max="6664" width="6" style="6" bestFit="1" customWidth="1"/>
    <col min="6665" max="6912" width="8.85546875" style="6"/>
    <col min="6913" max="6913" width="8" style="6" bestFit="1" customWidth="1"/>
    <col min="6914" max="6914" width="13.7109375" style="6" customWidth="1"/>
    <col min="6915" max="6915" width="15.5703125" style="6" customWidth="1"/>
    <col min="6916" max="6916" width="51.28515625" style="6" bestFit="1" customWidth="1"/>
    <col min="6917" max="6917" width="32.7109375" style="6" customWidth="1"/>
    <col min="6918" max="6918" width="9" style="6" bestFit="1" customWidth="1"/>
    <col min="6919" max="6919" width="10.7109375" style="6" bestFit="1" customWidth="1"/>
    <col min="6920" max="6920" width="6" style="6" bestFit="1" customWidth="1"/>
    <col min="6921" max="7168" width="8.85546875" style="6"/>
    <col min="7169" max="7169" width="8" style="6" bestFit="1" customWidth="1"/>
    <col min="7170" max="7170" width="13.7109375" style="6" customWidth="1"/>
    <col min="7171" max="7171" width="15.5703125" style="6" customWidth="1"/>
    <col min="7172" max="7172" width="51.28515625" style="6" bestFit="1" customWidth="1"/>
    <col min="7173" max="7173" width="32.7109375" style="6" customWidth="1"/>
    <col min="7174" max="7174" width="9" style="6" bestFit="1" customWidth="1"/>
    <col min="7175" max="7175" width="10.7109375" style="6" bestFit="1" customWidth="1"/>
    <col min="7176" max="7176" width="6" style="6" bestFit="1" customWidth="1"/>
    <col min="7177" max="7424" width="8.85546875" style="6"/>
    <col min="7425" max="7425" width="8" style="6" bestFit="1" customWidth="1"/>
    <col min="7426" max="7426" width="13.7109375" style="6" customWidth="1"/>
    <col min="7427" max="7427" width="15.5703125" style="6" customWidth="1"/>
    <col min="7428" max="7428" width="51.28515625" style="6" bestFit="1" customWidth="1"/>
    <col min="7429" max="7429" width="32.7109375" style="6" customWidth="1"/>
    <col min="7430" max="7430" width="9" style="6" bestFit="1" customWidth="1"/>
    <col min="7431" max="7431" width="10.7109375" style="6" bestFit="1" customWidth="1"/>
    <col min="7432" max="7432" width="6" style="6" bestFit="1" customWidth="1"/>
    <col min="7433" max="7680" width="8.85546875" style="6"/>
    <col min="7681" max="7681" width="8" style="6" bestFit="1" customWidth="1"/>
    <col min="7682" max="7682" width="13.7109375" style="6" customWidth="1"/>
    <col min="7683" max="7683" width="15.5703125" style="6" customWidth="1"/>
    <col min="7684" max="7684" width="51.28515625" style="6" bestFit="1" customWidth="1"/>
    <col min="7685" max="7685" width="32.7109375" style="6" customWidth="1"/>
    <col min="7686" max="7686" width="9" style="6" bestFit="1" customWidth="1"/>
    <col min="7687" max="7687" width="10.7109375" style="6" bestFit="1" customWidth="1"/>
    <col min="7688" max="7688" width="6" style="6" bestFit="1" customWidth="1"/>
    <col min="7689" max="7936" width="8.85546875" style="6"/>
    <col min="7937" max="7937" width="8" style="6" bestFit="1" customWidth="1"/>
    <col min="7938" max="7938" width="13.7109375" style="6" customWidth="1"/>
    <col min="7939" max="7939" width="15.5703125" style="6" customWidth="1"/>
    <col min="7940" max="7940" width="51.28515625" style="6" bestFit="1" customWidth="1"/>
    <col min="7941" max="7941" width="32.7109375" style="6" customWidth="1"/>
    <col min="7942" max="7942" width="9" style="6" bestFit="1" customWidth="1"/>
    <col min="7943" max="7943" width="10.7109375" style="6" bestFit="1" customWidth="1"/>
    <col min="7944" max="7944" width="6" style="6" bestFit="1" customWidth="1"/>
    <col min="7945" max="8192" width="8.85546875" style="6"/>
    <col min="8193" max="8193" width="8" style="6" bestFit="1" customWidth="1"/>
    <col min="8194" max="8194" width="13.7109375" style="6" customWidth="1"/>
    <col min="8195" max="8195" width="15.5703125" style="6" customWidth="1"/>
    <col min="8196" max="8196" width="51.28515625" style="6" bestFit="1" customWidth="1"/>
    <col min="8197" max="8197" width="32.7109375" style="6" customWidth="1"/>
    <col min="8198" max="8198" width="9" style="6" bestFit="1" customWidth="1"/>
    <col min="8199" max="8199" width="10.7109375" style="6" bestFit="1" customWidth="1"/>
    <col min="8200" max="8200" width="6" style="6" bestFit="1" customWidth="1"/>
    <col min="8201" max="8448" width="8.85546875" style="6"/>
    <col min="8449" max="8449" width="8" style="6" bestFit="1" customWidth="1"/>
    <col min="8450" max="8450" width="13.7109375" style="6" customWidth="1"/>
    <col min="8451" max="8451" width="15.5703125" style="6" customWidth="1"/>
    <col min="8452" max="8452" width="51.28515625" style="6" bestFit="1" customWidth="1"/>
    <col min="8453" max="8453" width="32.7109375" style="6" customWidth="1"/>
    <col min="8454" max="8454" width="9" style="6" bestFit="1" customWidth="1"/>
    <col min="8455" max="8455" width="10.7109375" style="6" bestFit="1" customWidth="1"/>
    <col min="8456" max="8456" width="6" style="6" bestFit="1" customWidth="1"/>
    <col min="8457" max="8704" width="8.85546875" style="6"/>
    <col min="8705" max="8705" width="8" style="6" bestFit="1" customWidth="1"/>
    <col min="8706" max="8706" width="13.7109375" style="6" customWidth="1"/>
    <col min="8707" max="8707" width="15.5703125" style="6" customWidth="1"/>
    <col min="8708" max="8708" width="51.28515625" style="6" bestFit="1" customWidth="1"/>
    <col min="8709" max="8709" width="32.7109375" style="6" customWidth="1"/>
    <col min="8710" max="8710" width="9" style="6" bestFit="1" customWidth="1"/>
    <col min="8711" max="8711" width="10.7109375" style="6" bestFit="1" customWidth="1"/>
    <col min="8712" max="8712" width="6" style="6" bestFit="1" customWidth="1"/>
    <col min="8713" max="8960" width="8.85546875" style="6"/>
    <col min="8961" max="8961" width="8" style="6" bestFit="1" customWidth="1"/>
    <col min="8962" max="8962" width="13.7109375" style="6" customWidth="1"/>
    <col min="8963" max="8963" width="15.5703125" style="6" customWidth="1"/>
    <col min="8964" max="8964" width="51.28515625" style="6" bestFit="1" customWidth="1"/>
    <col min="8965" max="8965" width="32.7109375" style="6" customWidth="1"/>
    <col min="8966" max="8966" width="9" style="6" bestFit="1" customWidth="1"/>
    <col min="8967" max="8967" width="10.7109375" style="6" bestFit="1" customWidth="1"/>
    <col min="8968" max="8968" width="6" style="6" bestFit="1" customWidth="1"/>
    <col min="8969" max="9216" width="8.85546875" style="6"/>
    <col min="9217" max="9217" width="8" style="6" bestFit="1" customWidth="1"/>
    <col min="9218" max="9218" width="13.7109375" style="6" customWidth="1"/>
    <col min="9219" max="9219" width="15.5703125" style="6" customWidth="1"/>
    <col min="9220" max="9220" width="51.28515625" style="6" bestFit="1" customWidth="1"/>
    <col min="9221" max="9221" width="32.7109375" style="6" customWidth="1"/>
    <col min="9222" max="9222" width="9" style="6" bestFit="1" customWidth="1"/>
    <col min="9223" max="9223" width="10.7109375" style="6" bestFit="1" customWidth="1"/>
    <col min="9224" max="9224" width="6" style="6" bestFit="1" customWidth="1"/>
    <col min="9225" max="9472" width="8.85546875" style="6"/>
    <col min="9473" max="9473" width="8" style="6" bestFit="1" customWidth="1"/>
    <col min="9474" max="9474" width="13.7109375" style="6" customWidth="1"/>
    <col min="9475" max="9475" width="15.5703125" style="6" customWidth="1"/>
    <col min="9476" max="9476" width="51.28515625" style="6" bestFit="1" customWidth="1"/>
    <col min="9477" max="9477" width="32.7109375" style="6" customWidth="1"/>
    <col min="9478" max="9478" width="9" style="6" bestFit="1" customWidth="1"/>
    <col min="9479" max="9479" width="10.7109375" style="6" bestFit="1" customWidth="1"/>
    <col min="9480" max="9480" width="6" style="6" bestFit="1" customWidth="1"/>
    <col min="9481" max="9728" width="8.85546875" style="6"/>
    <col min="9729" max="9729" width="8" style="6" bestFit="1" customWidth="1"/>
    <col min="9730" max="9730" width="13.7109375" style="6" customWidth="1"/>
    <col min="9731" max="9731" width="15.5703125" style="6" customWidth="1"/>
    <col min="9732" max="9732" width="51.28515625" style="6" bestFit="1" customWidth="1"/>
    <col min="9733" max="9733" width="32.7109375" style="6" customWidth="1"/>
    <col min="9734" max="9734" width="9" style="6" bestFit="1" customWidth="1"/>
    <col min="9735" max="9735" width="10.7109375" style="6" bestFit="1" customWidth="1"/>
    <col min="9736" max="9736" width="6" style="6" bestFit="1" customWidth="1"/>
    <col min="9737" max="9984" width="8.85546875" style="6"/>
    <col min="9985" max="9985" width="8" style="6" bestFit="1" customWidth="1"/>
    <col min="9986" max="9986" width="13.7109375" style="6" customWidth="1"/>
    <col min="9987" max="9987" width="15.5703125" style="6" customWidth="1"/>
    <col min="9988" max="9988" width="51.28515625" style="6" bestFit="1" customWidth="1"/>
    <col min="9989" max="9989" width="32.7109375" style="6" customWidth="1"/>
    <col min="9990" max="9990" width="9" style="6" bestFit="1" customWidth="1"/>
    <col min="9991" max="9991" width="10.7109375" style="6" bestFit="1" customWidth="1"/>
    <col min="9992" max="9992" width="6" style="6" bestFit="1" customWidth="1"/>
    <col min="9993" max="10240" width="8.85546875" style="6"/>
    <col min="10241" max="10241" width="8" style="6" bestFit="1" customWidth="1"/>
    <col min="10242" max="10242" width="13.7109375" style="6" customWidth="1"/>
    <col min="10243" max="10243" width="15.5703125" style="6" customWidth="1"/>
    <col min="10244" max="10244" width="51.28515625" style="6" bestFit="1" customWidth="1"/>
    <col min="10245" max="10245" width="32.7109375" style="6" customWidth="1"/>
    <col min="10246" max="10246" width="9" style="6" bestFit="1" customWidth="1"/>
    <col min="10247" max="10247" width="10.7109375" style="6" bestFit="1" customWidth="1"/>
    <col min="10248" max="10248" width="6" style="6" bestFit="1" customWidth="1"/>
    <col min="10249" max="10496" width="8.85546875" style="6"/>
    <col min="10497" max="10497" width="8" style="6" bestFit="1" customWidth="1"/>
    <col min="10498" max="10498" width="13.7109375" style="6" customWidth="1"/>
    <col min="10499" max="10499" width="15.5703125" style="6" customWidth="1"/>
    <col min="10500" max="10500" width="51.28515625" style="6" bestFit="1" customWidth="1"/>
    <col min="10501" max="10501" width="32.7109375" style="6" customWidth="1"/>
    <col min="10502" max="10502" width="9" style="6" bestFit="1" customWidth="1"/>
    <col min="10503" max="10503" width="10.7109375" style="6" bestFit="1" customWidth="1"/>
    <col min="10504" max="10504" width="6" style="6" bestFit="1" customWidth="1"/>
    <col min="10505" max="10752" width="8.85546875" style="6"/>
    <col min="10753" max="10753" width="8" style="6" bestFit="1" customWidth="1"/>
    <col min="10754" max="10754" width="13.7109375" style="6" customWidth="1"/>
    <col min="10755" max="10755" width="15.5703125" style="6" customWidth="1"/>
    <col min="10756" max="10756" width="51.28515625" style="6" bestFit="1" customWidth="1"/>
    <col min="10757" max="10757" width="32.7109375" style="6" customWidth="1"/>
    <col min="10758" max="10758" width="9" style="6" bestFit="1" customWidth="1"/>
    <col min="10759" max="10759" width="10.7109375" style="6" bestFit="1" customWidth="1"/>
    <col min="10760" max="10760" width="6" style="6" bestFit="1" customWidth="1"/>
    <col min="10761" max="11008" width="8.85546875" style="6"/>
    <col min="11009" max="11009" width="8" style="6" bestFit="1" customWidth="1"/>
    <col min="11010" max="11010" width="13.7109375" style="6" customWidth="1"/>
    <col min="11011" max="11011" width="15.5703125" style="6" customWidth="1"/>
    <col min="11012" max="11012" width="51.28515625" style="6" bestFit="1" customWidth="1"/>
    <col min="11013" max="11013" width="32.7109375" style="6" customWidth="1"/>
    <col min="11014" max="11014" width="9" style="6" bestFit="1" customWidth="1"/>
    <col min="11015" max="11015" width="10.7109375" style="6" bestFit="1" customWidth="1"/>
    <col min="11016" max="11016" width="6" style="6" bestFit="1" customWidth="1"/>
    <col min="11017" max="11264" width="8.85546875" style="6"/>
    <col min="11265" max="11265" width="8" style="6" bestFit="1" customWidth="1"/>
    <col min="11266" max="11266" width="13.7109375" style="6" customWidth="1"/>
    <col min="11267" max="11267" width="15.5703125" style="6" customWidth="1"/>
    <col min="11268" max="11268" width="51.28515625" style="6" bestFit="1" customWidth="1"/>
    <col min="11269" max="11269" width="32.7109375" style="6" customWidth="1"/>
    <col min="11270" max="11270" width="9" style="6" bestFit="1" customWidth="1"/>
    <col min="11271" max="11271" width="10.7109375" style="6" bestFit="1" customWidth="1"/>
    <col min="11272" max="11272" width="6" style="6" bestFit="1" customWidth="1"/>
    <col min="11273" max="11520" width="8.85546875" style="6"/>
    <col min="11521" max="11521" width="8" style="6" bestFit="1" customWidth="1"/>
    <col min="11522" max="11522" width="13.7109375" style="6" customWidth="1"/>
    <col min="11523" max="11523" width="15.5703125" style="6" customWidth="1"/>
    <col min="11524" max="11524" width="51.28515625" style="6" bestFit="1" customWidth="1"/>
    <col min="11525" max="11525" width="32.7109375" style="6" customWidth="1"/>
    <col min="11526" max="11526" width="9" style="6" bestFit="1" customWidth="1"/>
    <col min="11527" max="11527" width="10.7109375" style="6" bestFit="1" customWidth="1"/>
    <col min="11528" max="11528" width="6" style="6" bestFit="1" customWidth="1"/>
    <col min="11529" max="11776" width="8.85546875" style="6"/>
    <col min="11777" max="11777" width="8" style="6" bestFit="1" customWidth="1"/>
    <col min="11778" max="11778" width="13.7109375" style="6" customWidth="1"/>
    <col min="11779" max="11779" width="15.5703125" style="6" customWidth="1"/>
    <col min="11780" max="11780" width="51.28515625" style="6" bestFit="1" customWidth="1"/>
    <col min="11781" max="11781" width="32.7109375" style="6" customWidth="1"/>
    <col min="11782" max="11782" width="9" style="6" bestFit="1" customWidth="1"/>
    <col min="11783" max="11783" width="10.7109375" style="6" bestFit="1" customWidth="1"/>
    <col min="11784" max="11784" width="6" style="6" bestFit="1" customWidth="1"/>
    <col min="11785" max="12032" width="8.85546875" style="6"/>
    <col min="12033" max="12033" width="8" style="6" bestFit="1" customWidth="1"/>
    <col min="12034" max="12034" width="13.7109375" style="6" customWidth="1"/>
    <col min="12035" max="12035" width="15.5703125" style="6" customWidth="1"/>
    <col min="12036" max="12036" width="51.28515625" style="6" bestFit="1" customWidth="1"/>
    <col min="12037" max="12037" width="32.7109375" style="6" customWidth="1"/>
    <col min="12038" max="12038" width="9" style="6" bestFit="1" customWidth="1"/>
    <col min="12039" max="12039" width="10.7109375" style="6" bestFit="1" customWidth="1"/>
    <col min="12040" max="12040" width="6" style="6" bestFit="1" customWidth="1"/>
    <col min="12041" max="12288" width="8.85546875" style="6"/>
    <col min="12289" max="12289" width="8" style="6" bestFit="1" customWidth="1"/>
    <col min="12290" max="12290" width="13.7109375" style="6" customWidth="1"/>
    <col min="12291" max="12291" width="15.5703125" style="6" customWidth="1"/>
    <col min="12292" max="12292" width="51.28515625" style="6" bestFit="1" customWidth="1"/>
    <col min="12293" max="12293" width="32.7109375" style="6" customWidth="1"/>
    <col min="12294" max="12294" width="9" style="6" bestFit="1" customWidth="1"/>
    <col min="12295" max="12295" width="10.7109375" style="6" bestFit="1" customWidth="1"/>
    <col min="12296" max="12296" width="6" style="6" bestFit="1" customWidth="1"/>
    <col min="12297" max="12544" width="8.85546875" style="6"/>
    <col min="12545" max="12545" width="8" style="6" bestFit="1" customWidth="1"/>
    <col min="12546" max="12546" width="13.7109375" style="6" customWidth="1"/>
    <col min="12547" max="12547" width="15.5703125" style="6" customWidth="1"/>
    <col min="12548" max="12548" width="51.28515625" style="6" bestFit="1" customWidth="1"/>
    <col min="12549" max="12549" width="32.7109375" style="6" customWidth="1"/>
    <col min="12550" max="12550" width="9" style="6" bestFit="1" customWidth="1"/>
    <col min="12551" max="12551" width="10.7109375" style="6" bestFit="1" customWidth="1"/>
    <col min="12552" max="12552" width="6" style="6" bestFit="1" customWidth="1"/>
    <col min="12553" max="12800" width="8.85546875" style="6"/>
    <col min="12801" max="12801" width="8" style="6" bestFit="1" customWidth="1"/>
    <col min="12802" max="12802" width="13.7109375" style="6" customWidth="1"/>
    <col min="12803" max="12803" width="15.5703125" style="6" customWidth="1"/>
    <col min="12804" max="12804" width="51.28515625" style="6" bestFit="1" customWidth="1"/>
    <col min="12805" max="12805" width="32.7109375" style="6" customWidth="1"/>
    <col min="12806" max="12806" width="9" style="6" bestFit="1" customWidth="1"/>
    <col min="12807" max="12807" width="10.7109375" style="6" bestFit="1" customWidth="1"/>
    <col min="12808" max="12808" width="6" style="6" bestFit="1" customWidth="1"/>
    <col min="12809" max="13056" width="8.85546875" style="6"/>
    <col min="13057" max="13057" width="8" style="6" bestFit="1" customWidth="1"/>
    <col min="13058" max="13058" width="13.7109375" style="6" customWidth="1"/>
    <col min="13059" max="13059" width="15.5703125" style="6" customWidth="1"/>
    <col min="13060" max="13060" width="51.28515625" style="6" bestFit="1" customWidth="1"/>
    <col min="13061" max="13061" width="32.7109375" style="6" customWidth="1"/>
    <col min="13062" max="13062" width="9" style="6" bestFit="1" customWidth="1"/>
    <col min="13063" max="13063" width="10.7109375" style="6" bestFit="1" customWidth="1"/>
    <col min="13064" max="13064" width="6" style="6" bestFit="1" customWidth="1"/>
    <col min="13065" max="13312" width="8.85546875" style="6"/>
    <col min="13313" max="13313" width="8" style="6" bestFit="1" customWidth="1"/>
    <col min="13314" max="13314" width="13.7109375" style="6" customWidth="1"/>
    <col min="13315" max="13315" width="15.5703125" style="6" customWidth="1"/>
    <col min="13316" max="13316" width="51.28515625" style="6" bestFit="1" customWidth="1"/>
    <col min="13317" max="13317" width="32.7109375" style="6" customWidth="1"/>
    <col min="13318" max="13318" width="9" style="6" bestFit="1" customWidth="1"/>
    <col min="13319" max="13319" width="10.7109375" style="6" bestFit="1" customWidth="1"/>
    <col min="13320" max="13320" width="6" style="6" bestFit="1" customWidth="1"/>
    <col min="13321" max="13568" width="8.85546875" style="6"/>
    <col min="13569" max="13569" width="8" style="6" bestFit="1" customWidth="1"/>
    <col min="13570" max="13570" width="13.7109375" style="6" customWidth="1"/>
    <col min="13571" max="13571" width="15.5703125" style="6" customWidth="1"/>
    <col min="13572" max="13572" width="51.28515625" style="6" bestFit="1" customWidth="1"/>
    <col min="13573" max="13573" width="32.7109375" style="6" customWidth="1"/>
    <col min="13574" max="13574" width="9" style="6" bestFit="1" customWidth="1"/>
    <col min="13575" max="13575" width="10.7109375" style="6" bestFit="1" customWidth="1"/>
    <col min="13576" max="13576" width="6" style="6" bestFit="1" customWidth="1"/>
    <col min="13577" max="13824" width="8.85546875" style="6"/>
    <col min="13825" max="13825" width="8" style="6" bestFit="1" customWidth="1"/>
    <col min="13826" max="13826" width="13.7109375" style="6" customWidth="1"/>
    <col min="13827" max="13827" width="15.5703125" style="6" customWidth="1"/>
    <col min="13828" max="13828" width="51.28515625" style="6" bestFit="1" customWidth="1"/>
    <col min="13829" max="13829" width="32.7109375" style="6" customWidth="1"/>
    <col min="13830" max="13830" width="9" style="6" bestFit="1" customWidth="1"/>
    <col min="13831" max="13831" width="10.7109375" style="6" bestFit="1" customWidth="1"/>
    <col min="13832" max="13832" width="6" style="6" bestFit="1" customWidth="1"/>
    <col min="13833" max="14080" width="8.85546875" style="6"/>
    <col min="14081" max="14081" width="8" style="6" bestFit="1" customWidth="1"/>
    <col min="14082" max="14082" width="13.7109375" style="6" customWidth="1"/>
    <col min="14083" max="14083" width="15.5703125" style="6" customWidth="1"/>
    <col min="14084" max="14084" width="51.28515625" style="6" bestFit="1" customWidth="1"/>
    <col min="14085" max="14085" width="32.7109375" style="6" customWidth="1"/>
    <col min="14086" max="14086" width="9" style="6" bestFit="1" customWidth="1"/>
    <col min="14087" max="14087" width="10.7109375" style="6" bestFit="1" customWidth="1"/>
    <col min="14088" max="14088" width="6" style="6" bestFit="1" customWidth="1"/>
    <col min="14089" max="14336" width="8.85546875" style="6"/>
    <col min="14337" max="14337" width="8" style="6" bestFit="1" customWidth="1"/>
    <col min="14338" max="14338" width="13.7109375" style="6" customWidth="1"/>
    <col min="14339" max="14339" width="15.5703125" style="6" customWidth="1"/>
    <col min="14340" max="14340" width="51.28515625" style="6" bestFit="1" customWidth="1"/>
    <col min="14341" max="14341" width="32.7109375" style="6" customWidth="1"/>
    <col min="14342" max="14342" width="9" style="6" bestFit="1" customWidth="1"/>
    <col min="14343" max="14343" width="10.7109375" style="6" bestFit="1" customWidth="1"/>
    <col min="14344" max="14344" width="6" style="6" bestFit="1" customWidth="1"/>
    <col min="14345" max="14592" width="8.85546875" style="6"/>
    <col min="14593" max="14593" width="8" style="6" bestFit="1" customWidth="1"/>
    <col min="14594" max="14594" width="13.7109375" style="6" customWidth="1"/>
    <col min="14595" max="14595" width="15.5703125" style="6" customWidth="1"/>
    <col min="14596" max="14596" width="51.28515625" style="6" bestFit="1" customWidth="1"/>
    <col min="14597" max="14597" width="32.7109375" style="6" customWidth="1"/>
    <col min="14598" max="14598" width="9" style="6" bestFit="1" customWidth="1"/>
    <col min="14599" max="14599" width="10.7109375" style="6" bestFit="1" customWidth="1"/>
    <col min="14600" max="14600" width="6" style="6" bestFit="1" customWidth="1"/>
    <col min="14601" max="14848" width="8.85546875" style="6"/>
    <col min="14849" max="14849" width="8" style="6" bestFit="1" customWidth="1"/>
    <col min="14850" max="14850" width="13.7109375" style="6" customWidth="1"/>
    <col min="14851" max="14851" width="15.5703125" style="6" customWidth="1"/>
    <col min="14852" max="14852" width="51.28515625" style="6" bestFit="1" customWidth="1"/>
    <col min="14853" max="14853" width="32.7109375" style="6" customWidth="1"/>
    <col min="14854" max="14854" width="9" style="6" bestFit="1" customWidth="1"/>
    <col min="14855" max="14855" width="10.7109375" style="6" bestFit="1" customWidth="1"/>
    <col min="14856" max="14856" width="6" style="6" bestFit="1" customWidth="1"/>
    <col min="14857" max="15104" width="8.85546875" style="6"/>
    <col min="15105" max="15105" width="8" style="6" bestFit="1" customWidth="1"/>
    <col min="15106" max="15106" width="13.7109375" style="6" customWidth="1"/>
    <col min="15107" max="15107" width="15.5703125" style="6" customWidth="1"/>
    <col min="15108" max="15108" width="51.28515625" style="6" bestFit="1" customWidth="1"/>
    <col min="15109" max="15109" width="32.7109375" style="6" customWidth="1"/>
    <col min="15110" max="15110" width="9" style="6" bestFit="1" customWidth="1"/>
    <col min="15111" max="15111" width="10.7109375" style="6" bestFit="1" customWidth="1"/>
    <col min="15112" max="15112" width="6" style="6" bestFit="1" customWidth="1"/>
    <col min="15113" max="15360" width="8.85546875" style="6"/>
    <col min="15361" max="15361" width="8" style="6" bestFit="1" customWidth="1"/>
    <col min="15362" max="15362" width="13.7109375" style="6" customWidth="1"/>
    <col min="15363" max="15363" width="15.5703125" style="6" customWidth="1"/>
    <col min="15364" max="15364" width="51.28515625" style="6" bestFit="1" customWidth="1"/>
    <col min="15365" max="15365" width="32.7109375" style="6" customWidth="1"/>
    <col min="15366" max="15366" width="9" style="6" bestFit="1" customWidth="1"/>
    <col min="15367" max="15367" width="10.7109375" style="6" bestFit="1" customWidth="1"/>
    <col min="15368" max="15368" width="6" style="6" bestFit="1" customWidth="1"/>
    <col min="15369" max="15616" width="8.85546875" style="6"/>
    <col min="15617" max="15617" width="8" style="6" bestFit="1" customWidth="1"/>
    <col min="15618" max="15618" width="13.7109375" style="6" customWidth="1"/>
    <col min="15619" max="15619" width="15.5703125" style="6" customWidth="1"/>
    <col min="15620" max="15620" width="51.28515625" style="6" bestFit="1" customWidth="1"/>
    <col min="15621" max="15621" width="32.7109375" style="6" customWidth="1"/>
    <col min="15622" max="15622" width="9" style="6" bestFit="1" customWidth="1"/>
    <col min="15623" max="15623" width="10.7109375" style="6" bestFit="1" customWidth="1"/>
    <col min="15624" max="15624" width="6" style="6" bestFit="1" customWidth="1"/>
    <col min="15625" max="15872" width="8.85546875" style="6"/>
    <col min="15873" max="15873" width="8" style="6" bestFit="1" customWidth="1"/>
    <col min="15874" max="15874" width="13.7109375" style="6" customWidth="1"/>
    <col min="15875" max="15875" width="15.5703125" style="6" customWidth="1"/>
    <col min="15876" max="15876" width="51.28515625" style="6" bestFit="1" customWidth="1"/>
    <col min="15877" max="15877" width="32.7109375" style="6" customWidth="1"/>
    <col min="15878" max="15878" width="9" style="6" bestFit="1" customWidth="1"/>
    <col min="15879" max="15879" width="10.7109375" style="6" bestFit="1" customWidth="1"/>
    <col min="15880" max="15880" width="6" style="6" bestFit="1" customWidth="1"/>
    <col min="15881" max="16128" width="8.85546875" style="6"/>
    <col min="16129" max="16129" width="8" style="6" bestFit="1" customWidth="1"/>
    <col min="16130" max="16130" width="13.7109375" style="6" customWidth="1"/>
    <col min="16131" max="16131" width="15.5703125" style="6" customWidth="1"/>
    <col min="16132" max="16132" width="51.28515625" style="6" bestFit="1" customWidth="1"/>
    <col min="16133" max="16133" width="32.7109375" style="6" customWidth="1"/>
    <col min="16134" max="16134" width="9" style="6" bestFit="1" customWidth="1"/>
    <col min="16135" max="16135" width="10.7109375" style="6" bestFit="1" customWidth="1"/>
    <col min="16136" max="16136" width="6" style="6" bestFit="1" customWidth="1"/>
    <col min="16137" max="16384" width="8.85546875" style="6"/>
  </cols>
  <sheetData>
    <row r="1" spans="1:8" ht="15" customHeight="1">
      <c r="A1" s="168" t="s">
        <v>128</v>
      </c>
      <c r="B1" s="168"/>
      <c r="C1" s="168"/>
      <c r="D1" s="5"/>
      <c r="E1" s="5"/>
      <c r="F1" s="5"/>
      <c r="G1" s="5"/>
      <c r="H1" s="5"/>
    </row>
    <row r="2" spans="1:8" ht="15" customHeight="1">
      <c r="A2" s="4"/>
      <c r="B2" s="4"/>
      <c r="C2" s="85"/>
      <c r="D2" s="5"/>
      <c r="E2" s="5"/>
      <c r="F2" s="5"/>
      <c r="G2" s="5"/>
      <c r="H2" s="5"/>
    </row>
    <row r="3" spans="1:8" ht="15" customHeight="1">
      <c r="A3" s="7" t="s">
        <v>21</v>
      </c>
      <c r="B3" s="4"/>
      <c r="C3" s="85"/>
      <c r="D3" s="5"/>
      <c r="E3" s="5"/>
      <c r="F3" s="5"/>
      <c r="G3" s="5"/>
      <c r="H3" s="5"/>
    </row>
    <row r="4" spans="1:8" ht="15" customHeight="1">
      <c r="A4" s="8"/>
      <c r="B4" s="8"/>
      <c r="C4" s="86"/>
      <c r="D4" s="5"/>
      <c r="E4" s="5"/>
      <c r="F4" s="5"/>
      <c r="G4" s="5"/>
      <c r="H4" s="5"/>
    </row>
    <row r="5" spans="1:8" ht="15" customHeight="1">
      <c r="A5" s="9" t="s">
        <v>13</v>
      </c>
      <c r="B5" s="10" t="s">
        <v>14</v>
      </c>
      <c r="C5" s="87" t="s">
        <v>15</v>
      </c>
      <c r="D5" s="11" t="s">
        <v>16</v>
      </c>
      <c r="E5" s="11" t="s">
        <v>17</v>
      </c>
      <c r="F5" s="12" t="s">
        <v>18</v>
      </c>
      <c r="G5" s="12" t="s">
        <v>19</v>
      </c>
      <c r="H5" s="13" t="s">
        <v>20</v>
      </c>
    </row>
    <row r="6" spans="1:8" s="14" customFormat="1" ht="15" customHeight="1">
      <c r="A6" s="83" t="s">
        <v>266</v>
      </c>
      <c r="B6" s="107" t="s">
        <v>267</v>
      </c>
      <c r="C6" s="107" t="s">
        <v>268</v>
      </c>
      <c r="D6" s="84" t="s">
        <v>269</v>
      </c>
      <c r="E6" s="84" t="s">
        <v>270</v>
      </c>
      <c r="F6" s="108" t="s">
        <v>271</v>
      </c>
      <c r="G6" s="108" t="s">
        <v>272</v>
      </c>
      <c r="H6" s="108">
        <v>-28</v>
      </c>
    </row>
    <row r="7" spans="1:8" s="14" customFormat="1" ht="15" customHeight="1">
      <c r="A7" s="83" t="s">
        <v>287</v>
      </c>
      <c r="B7" s="107" t="s">
        <v>267</v>
      </c>
      <c r="C7" s="107" t="s">
        <v>288</v>
      </c>
      <c r="D7" s="84"/>
      <c r="E7" s="84"/>
      <c r="F7" s="108"/>
      <c r="G7" s="108"/>
      <c r="H7" s="108"/>
    </row>
    <row r="8" spans="1:8" s="14" customFormat="1" ht="15" customHeight="1">
      <c r="A8" s="83" t="s">
        <v>296</v>
      </c>
      <c r="B8" s="107" t="s">
        <v>297</v>
      </c>
      <c r="C8" s="107" t="s">
        <v>298</v>
      </c>
      <c r="D8" s="84" t="s">
        <v>299</v>
      </c>
      <c r="E8" s="84" t="s">
        <v>300</v>
      </c>
      <c r="F8" s="108">
        <v>48.322963709553299</v>
      </c>
      <c r="G8" s="108">
        <v>48.322963709553299</v>
      </c>
      <c r="H8" s="108">
        <v>142</v>
      </c>
    </row>
    <row r="9" spans="1:8" s="14" customFormat="1" ht="15" customHeight="1">
      <c r="A9" s="83" t="s">
        <v>309</v>
      </c>
      <c r="B9" s="107" t="s">
        <v>297</v>
      </c>
      <c r="C9" s="107" t="s">
        <v>310</v>
      </c>
      <c r="D9" s="84" t="s">
        <v>311</v>
      </c>
      <c r="E9" s="84" t="s">
        <v>312</v>
      </c>
      <c r="F9" s="108">
        <v>48.402109011969699</v>
      </c>
      <c r="G9" s="108">
        <v>1.69979448712737</v>
      </c>
      <c r="H9" s="108"/>
    </row>
    <row r="10" spans="1:8" s="14" customFormat="1" ht="15" customHeight="1">
      <c r="A10" s="83" t="s">
        <v>319</v>
      </c>
      <c r="B10" s="107" t="s">
        <v>297</v>
      </c>
      <c r="C10" s="107" t="s">
        <v>320</v>
      </c>
      <c r="D10" s="84" t="s">
        <v>311</v>
      </c>
      <c r="E10" s="84" t="s">
        <v>312</v>
      </c>
      <c r="F10" s="108">
        <v>43.817315000000001</v>
      </c>
      <c r="G10" s="108">
        <v>1.2847949999999999</v>
      </c>
      <c r="H10" s="108"/>
    </row>
    <row r="11" spans="1:8" s="14" customFormat="1" ht="15" customHeight="1">
      <c r="A11" s="83" t="s">
        <v>116</v>
      </c>
      <c r="B11" s="107" t="s">
        <v>382</v>
      </c>
      <c r="C11" s="107" t="s">
        <v>117</v>
      </c>
      <c r="D11" s="84" t="s">
        <v>118</v>
      </c>
      <c r="E11" s="84" t="s">
        <v>383</v>
      </c>
      <c r="F11" s="108" t="s">
        <v>119</v>
      </c>
      <c r="G11" s="108" t="s">
        <v>120</v>
      </c>
      <c r="H11" s="108">
        <v>1250</v>
      </c>
    </row>
    <row r="12" spans="1:8" s="14" customFormat="1" ht="15" customHeight="1">
      <c r="A12" s="83" t="s">
        <v>109</v>
      </c>
      <c r="B12" s="107" t="s">
        <v>450</v>
      </c>
      <c r="C12" s="107" t="s">
        <v>110</v>
      </c>
      <c r="D12" s="84" t="s">
        <v>111</v>
      </c>
      <c r="E12" s="84" t="s">
        <v>112</v>
      </c>
      <c r="F12" s="108" t="s">
        <v>113</v>
      </c>
      <c r="G12" s="108" t="s">
        <v>114</v>
      </c>
      <c r="H12" s="108">
        <v>740</v>
      </c>
    </row>
    <row r="13" spans="1:8" s="14" customFormat="1" ht="15" customHeight="1">
      <c r="A13" s="83" t="s">
        <v>103</v>
      </c>
      <c r="B13" s="107" t="s">
        <v>368</v>
      </c>
      <c r="C13" s="107" t="s">
        <v>104</v>
      </c>
      <c r="D13" s="84" t="s">
        <v>105</v>
      </c>
      <c r="E13" s="84" t="s">
        <v>106</v>
      </c>
      <c r="F13" s="108" t="s">
        <v>107</v>
      </c>
      <c r="G13" s="108" t="s">
        <v>108</v>
      </c>
      <c r="H13" s="108">
        <v>219</v>
      </c>
    </row>
    <row r="14" spans="1:8" s="14" customFormat="1" ht="15" customHeight="1">
      <c r="A14" s="83" t="s">
        <v>385</v>
      </c>
      <c r="B14" s="107" t="s">
        <v>386</v>
      </c>
      <c r="C14" s="107" t="s">
        <v>387</v>
      </c>
      <c r="D14" s="84" t="s">
        <v>388</v>
      </c>
      <c r="E14" s="84" t="s">
        <v>389</v>
      </c>
      <c r="F14" s="108"/>
      <c r="G14" s="108"/>
      <c r="H14" s="108"/>
    </row>
    <row r="15" spans="1:8" s="14" customFormat="1" ht="15" customHeight="1">
      <c r="A15" s="83" t="s">
        <v>194</v>
      </c>
      <c r="B15" s="107" t="s">
        <v>195</v>
      </c>
      <c r="C15" s="107" t="s">
        <v>196</v>
      </c>
      <c r="D15" s="84" t="s">
        <v>197</v>
      </c>
      <c r="E15" s="84" t="s">
        <v>198</v>
      </c>
      <c r="F15" s="108" t="s">
        <v>199</v>
      </c>
      <c r="G15" s="108" t="s">
        <v>200</v>
      </c>
      <c r="H15" s="108">
        <v>30</v>
      </c>
    </row>
    <row r="16" spans="1:8" s="14" customFormat="1" ht="15" customHeight="1">
      <c r="A16" s="83" t="s">
        <v>207</v>
      </c>
      <c r="B16" s="107" t="s">
        <v>195</v>
      </c>
      <c r="C16" s="107" t="s">
        <v>208</v>
      </c>
      <c r="D16" s="84" t="s">
        <v>209</v>
      </c>
      <c r="E16" s="84" t="s">
        <v>210</v>
      </c>
      <c r="F16" s="108" t="s">
        <v>211</v>
      </c>
      <c r="G16" s="108" t="s">
        <v>212</v>
      </c>
      <c r="H16" s="108">
        <v>36</v>
      </c>
    </row>
    <row r="17" spans="1:8" s="14" customFormat="1" ht="15" customHeight="1">
      <c r="A17" s="83" t="s">
        <v>59</v>
      </c>
      <c r="B17" s="107" t="s">
        <v>195</v>
      </c>
      <c r="C17" s="107" t="s">
        <v>56</v>
      </c>
      <c r="D17" s="84" t="s">
        <v>60</v>
      </c>
      <c r="E17" s="84" t="s">
        <v>61</v>
      </c>
      <c r="F17" s="108" t="s">
        <v>62</v>
      </c>
      <c r="G17" s="108" t="s">
        <v>63</v>
      </c>
      <c r="H17" s="108">
        <v>1000</v>
      </c>
    </row>
    <row r="18" spans="1:8" s="14" customFormat="1" ht="15" customHeight="1">
      <c r="A18" s="83" t="s">
        <v>402</v>
      </c>
      <c r="B18" s="107" t="s">
        <v>195</v>
      </c>
      <c r="C18" s="107" t="s">
        <v>403</v>
      </c>
      <c r="D18" s="84" t="s">
        <v>404</v>
      </c>
      <c r="E18" s="84" t="s">
        <v>405</v>
      </c>
      <c r="F18" s="108" t="s">
        <v>406</v>
      </c>
      <c r="G18" s="108" t="s">
        <v>407</v>
      </c>
      <c r="H18" s="108">
        <v>600</v>
      </c>
    </row>
    <row r="19" spans="1:8" s="14" customFormat="1" ht="15" customHeight="1">
      <c r="A19" s="83" t="s">
        <v>396</v>
      </c>
      <c r="B19" s="107" t="s">
        <v>195</v>
      </c>
      <c r="C19" s="107" t="s">
        <v>397</v>
      </c>
      <c r="D19" s="84" t="s">
        <v>398</v>
      </c>
      <c r="E19" s="84" t="s">
        <v>399</v>
      </c>
      <c r="F19" s="108" t="s">
        <v>400</v>
      </c>
      <c r="G19" s="108" t="s">
        <v>401</v>
      </c>
      <c r="H19" s="108">
        <v>1674</v>
      </c>
    </row>
    <row r="20" spans="1:8" s="14" customFormat="1" ht="15" customHeight="1">
      <c r="A20" s="83" t="s">
        <v>213</v>
      </c>
      <c r="B20" s="107" t="s">
        <v>195</v>
      </c>
      <c r="C20" s="107" t="s">
        <v>64</v>
      </c>
      <c r="D20" s="84" t="s">
        <v>91</v>
      </c>
      <c r="E20" s="84" t="s">
        <v>214</v>
      </c>
      <c r="F20" s="108" t="s">
        <v>215</v>
      </c>
      <c r="G20" s="108" t="s">
        <v>216</v>
      </c>
      <c r="H20" s="108">
        <v>760</v>
      </c>
    </row>
    <row r="21" spans="1:8" s="14" customFormat="1" ht="15" customHeight="1">
      <c r="A21" s="83" t="s">
        <v>65</v>
      </c>
      <c r="B21" s="107" t="s">
        <v>195</v>
      </c>
      <c r="C21" s="107" t="s">
        <v>66</v>
      </c>
      <c r="D21" s="84" t="s">
        <v>201</v>
      </c>
      <c r="E21" s="84" t="s">
        <v>202</v>
      </c>
      <c r="F21" s="108" t="s">
        <v>203</v>
      </c>
      <c r="G21" s="108" t="s">
        <v>204</v>
      </c>
      <c r="H21" s="108">
        <v>1010</v>
      </c>
    </row>
    <row r="22" spans="1:8" s="14" customFormat="1" ht="15" customHeight="1">
      <c r="A22" s="83" t="s">
        <v>391</v>
      </c>
      <c r="B22" s="107" t="s">
        <v>195</v>
      </c>
      <c r="C22" s="107" t="s">
        <v>64</v>
      </c>
      <c r="D22" s="84" t="s">
        <v>392</v>
      </c>
      <c r="E22" s="84" t="s">
        <v>393</v>
      </c>
      <c r="F22" s="108" t="s">
        <v>394</v>
      </c>
      <c r="G22" s="108" t="s">
        <v>395</v>
      </c>
      <c r="H22" s="108">
        <v>870</v>
      </c>
    </row>
    <row r="23" spans="1:8" s="14" customFormat="1" ht="15" customHeight="1">
      <c r="A23" s="83" t="s">
        <v>328</v>
      </c>
      <c r="B23" s="107" t="s">
        <v>195</v>
      </c>
      <c r="C23" s="107" t="s">
        <v>56</v>
      </c>
      <c r="D23" s="84" t="s">
        <v>329</v>
      </c>
      <c r="E23" s="84" t="s">
        <v>330</v>
      </c>
      <c r="F23" s="108" t="s">
        <v>331</v>
      </c>
      <c r="G23" s="108" t="s">
        <v>332</v>
      </c>
      <c r="H23" s="108">
        <v>787</v>
      </c>
    </row>
    <row r="24" spans="1:8" s="14" customFormat="1" ht="15" customHeight="1">
      <c r="A24" s="83" t="s">
        <v>427</v>
      </c>
      <c r="B24" s="107" t="s">
        <v>195</v>
      </c>
      <c r="C24" s="107" t="s">
        <v>428</v>
      </c>
      <c r="D24" s="84" t="s">
        <v>429</v>
      </c>
      <c r="E24" s="84" t="s">
        <v>430</v>
      </c>
      <c r="F24" s="108"/>
      <c r="G24" s="108"/>
      <c r="H24" s="108"/>
    </row>
    <row r="25" spans="1:8" s="14" customFormat="1" ht="15" customHeight="1">
      <c r="A25" s="83" t="s">
        <v>100</v>
      </c>
      <c r="B25" s="107" t="s">
        <v>195</v>
      </c>
      <c r="C25" s="107" t="s">
        <v>66</v>
      </c>
      <c r="D25" s="84" t="s">
        <v>101</v>
      </c>
      <c r="E25" s="84" t="s">
        <v>102</v>
      </c>
      <c r="F25" s="108"/>
      <c r="G25" s="108"/>
      <c r="H25" s="108"/>
    </row>
    <row r="26" spans="1:8" s="14" customFormat="1" ht="15" customHeight="1">
      <c r="A26" s="83" t="s">
        <v>322</v>
      </c>
      <c r="B26" s="107" t="s">
        <v>195</v>
      </c>
      <c r="C26" s="107" t="s">
        <v>323</v>
      </c>
      <c r="D26" s="84" t="s">
        <v>324</v>
      </c>
      <c r="E26" s="84" t="s">
        <v>325</v>
      </c>
      <c r="F26" s="108"/>
      <c r="G26" s="108"/>
      <c r="H26" s="108"/>
    </row>
    <row r="27" spans="1:8" s="14" customFormat="1" ht="15" customHeight="1">
      <c r="A27" s="119" t="s">
        <v>334</v>
      </c>
      <c r="B27" s="107" t="s">
        <v>195</v>
      </c>
      <c r="C27" s="120" t="s">
        <v>66</v>
      </c>
      <c r="D27" s="84" t="s">
        <v>335</v>
      </c>
      <c r="E27" s="84" t="s">
        <v>336</v>
      </c>
      <c r="F27" s="108"/>
      <c r="G27" s="108"/>
      <c r="H27" s="108"/>
    </row>
    <row r="28" spans="1:8" s="14" customFormat="1" ht="15" customHeight="1">
      <c r="A28" s="83" t="s">
        <v>422</v>
      </c>
      <c r="B28" s="107" t="s">
        <v>195</v>
      </c>
      <c r="C28" s="107" t="s">
        <v>423</v>
      </c>
      <c r="D28" s="84" t="s">
        <v>424</v>
      </c>
      <c r="E28" s="84" t="s">
        <v>425</v>
      </c>
      <c r="F28" s="108"/>
      <c r="G28" s="108"/>
      <c r="H28" s="108"/>
    </row>
    <row r="29" spans="1:8" s="14" customFormat="1" ht="15" customHeight="1">
      <c r="A29" s="119" t="s">
        <v>487</v>
      </c>
      <c r="B29" s="120" t="s">
        <v>195</v>
      </c>
      <c r="C29" s="120" t="s">
        <v>66</v>
      </c>
      <c r="D29" s="84" t="s">
        <v>488</v>
      </c>
      <c r="E29" s="84" t="s">
        <v>489</v>
      </c>
      <c r="F29" s="108"/>
      <c r="G29" s="108"/>
      <c r="H29" s="108"/>
    </row>
    <row r="30" spans="1:8" s="14" customFormat="1" ht="15" customHeight="1">
      <c r="A30" s="119" t="s">
        <v>343</v>
      </c>
      <c r="B30" s="120" t="s">
        <v>344</v>
      </c>
      <c r="C30" s="120" t="s">
        <v>345</v>
      </c>
      <c r="D30" s="84" t="s">
        <v>346</v>
      </c>
      <c r="E30" s="84" t="s">
        <v>347</v>
      </c>
      <c r="F30" s="108"/>
      <c r="G30" s="108"/>
      <c r="H30" s="108"/>
    </row>
    <row r="31" spans="1:8" s="14" customFormat="1" ht="15" customHeight="1">
      <c r="A31" s="119" t="s">
        <v>94</v>
      </c>
      <c r="B31" s="120" t="s">
        <v>369</v>
      </c>
      <c r="C31" s="120" t="s">
        <v>95</v>
      </c>
      <c r="D31" s="84" t="s">
        <v>96</v>
      </c>
      <c r="E31" s="84" t="s">
        <v>359</v>
      </c>
      <c r="F31" s="108" t="s">
        <v>97</v>
      </c>
      <c r="G31" s="108" t="s">
        <v>98</v>
      </c>
      <c r="H31" s="108">
        <v>94</v>
      </c>
    </row>
    <row r="32" spans="1:8" s="14" customFormat="1" ht="15" customHeight="1">
      <c r="A32" s="119" t="s">
        <v>443</v>
      </c>
      <c r="B32" s="120" t="s">
        <v>411</v>
      </c>
      <c r="C32" s="120" t="s">
        <v>444</v>
      </c>
      <c r="D32" s="84" t="s">
        <v>445</v>
      </c>
      <c r="E32" s="84" t="s">
        <v>446</v>
      </c>
      <c r="F32" s="108"/>
      <c r="G32" s="108"/>
      <c r="H32" s="108"/>
    </row>
    <row r="33" spans="1:8" s="14" customFormat="1" ht="15" customHeight="1">
      <c r="A33" s="119" t="s">
        <v>456</v>
      </c>
      <c r="B33" s="120" t="s">
        <v>411</v>
      </c>
      <c r="C33" s="120" t="s">
        <v>457</v>
      </c>
      <c r="D33" s="84" t="s">
        <v>458</v>
      </c>
      <c r="E33" s="84" t="s">
        <v>459</v>
      </c>
      <c r="F33" s="108" t="s">
        <v>460</v>
      </c>
      <c r="G33" s="108" t="s">
        <v>461</v>
      </c>
      <c r="H33" s="108">
        <v>390</v>
      </c>
    </row>
    <row r="34" spans="1:8" s="14" customFormat="1" ht="15" customHeight="1">
      <c r="A34" s="119" t="s">
        <v>451</v>
      </c>
      <c r="B34" s="120" t="s">
        <v>411</v>
      </c>
      <c r="C34" s="120" t="s">
        <v>452</v>
      </c>
      <c r="D34" s="84" t="s">
        <v>453</v>
      </c>
      <c r="E34" s="84" t="s">
        <v>454</v>
      </c>
      <c r="F34" s="108" t="s">
        <v>412</v>
      </c>
      <c r="G34" s="108" t="s">
        <v>413</v>
      </c>
      <c r="H34" s="108">
        <v>444</v>
      </c>
    </row>
    <row r="35" spans="1:8" s="14" customFormat="1" ht="15" customHeight="1">
      <c r="A35" s="119"/>
      <c r="B35" s="152" t="s">
        <v>440</v>
      </c>
      <c r="C35" s="119"/>
      <c r="D35" s="83" t="s">
        <v>442</v>
      </c>
      <c r="E35" s="83" t="s">
        <v>441</v>
      </c>
      <c r="F35" s="153"/>
      <c r="G35" s="153"/>
      <c r="H35" s="154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324E-F3BA-40C1-8297-DB9B774FAB07}">
  <dimension ref="A1:L35"/>
  <sheetViews>
    <sheetView zoomScaleNormal="100" workbookViewId="0">
      <pane ySplit="5" topLeftCell="A6" activePane="bottomLeft" state="frozen"/>
      <selection pane="bottomLeft" activeCell="E34" sqref="E34"/>
    </sheetView>
  </sheetViews>
  <sheetFormatPr defaultRowHeight="15" customHeight="1"/>
  <cols>
    <col min="1" max="1" width="15.140625" style="14" customWidth="1"/>
    <col min="2" max="4" width="8.42578125" style="20" customWidth="1"/>
    <col min="5" max="5" width="50.28515625" style="3" customWidth="1"/>
    <col min="6" max="6" width="12.42578125" style="3" bestFit="1" customWidth="1"/>
    <col min="7" max="7" width="38" style="3" bestFit="1" customWidth="1"/>
    <col min="8" max="8" width="11.7109375" style="20" customWidth="1"/>
    <col min="9" max="9" width="17.85546875" style="3" bestFit="1" customWidth="1"/>
    <col min="10" max="10" width="9.28515625" style="20" customWidth="1"/>
    <col min="11" max="257" width="8.85546875" style="14"/>
    <col min="258" max="258" width="14.28515625" style="14" customWidth="1"/>
    <col min="259" max="259" width="7" style="14" bestFit="1" customWidth="1"/>
    <col min="260" max="260" width="8.28515625" style="14" bestFit="1" customWidth="1"/>
    <col min="261" max="261" width="35.7109375" style="14" customWidth="1"/>
    <col min="262" max="262" width="13.7109375" style="14" bestFit="1" customWidth="1"/>
    <col min="263" max="263" width="26.28515625" style="14" customWidth="1"/>
    <col min="264" max="264" width="11.7109375" style="14" bestFit="1" customWidth="1"/>
    <col min="265" max="265" width="15.5703125" style="14" customWidth="1"/>
    <col min="266" max="266" width="8.28515625" style="14" bestFit="1" customWidth="1"/>
    <col min="267" max="513" width="8.85546875" style="14"/>
    <col min="514" max="514" width="14.28515625" style="14" customWidth="1"/>
    <col min="515" max="515" width="7" style="14" bestFit="1" customWidth="1"/>
    <col min="516" max="516" width="8.28515625" style="14" bestFit="1" customWidth="1"/>
    <col min="517" max="517" width="35.7109375" style="14" customWidth="1"/>
    <col min="518" max="518" width="13.7109375" style="14" bestFit="1" customWidth="1"/>
    <col min="519" max="519" width="26.28515625" style="14" customWidth="1"/>
    <col min="520" max="520" width="11.7109375" style="14" bestFit="1" customWidth="1"/>
    <col min="521" max="521" width="15.5703125" style="14" customWidth="1"/>
    <col min="522" max="522" width="8.28515625" style="14" bestFit="1" customWidth="1"/>
    <col min="523" max="769" width="8.85546875" style="14"/>
    <col min="770" max="770" width="14.28515625" style="14" customWidth="1"/>
    <col min="771" max="771" width="7" style="14" bestFit="1" customWidth="1"/>
    <col min="772" max="772" width="8.28515625" style="14" bestFit="1" customWidth="1"/>
    <col min="773" max="773" width="35.7109375" style="14" customWidth="1"/>
    <col min="774" max="774" width="13.7109375" style="14" bestFit="1" customWidth="1"/>
    <col min="775" max="775" width="26.28515625" style="14" customWidth="1"/>
    <col min="776" max="776" width="11.7109375" style="14" bestFit="1" customWidth="1"/>
    <col min="777" max="777" width="15.5703125" style="14" customWidth="1"/>
    <col min="778" max="778" width="8.28515625" style="14" bestFit="1" customWidth="1"/>
    <col min="779" max="1025" width="8.85546875" style="14"/>
    <col min="1026" max="1026" width="14.28515625" style="14" customWidth="1"/>
    <col min="1027" max="1027" width="7" style="14" bestFit="1" customWidth="1"/>
    <col min="1028" max="1028" width="8.28515625" style="14" bestFit="1" customWidth="1"/>
    <col min="1029" max="1029" width="35.7109375" style="14" customWidth="1"/>
    <col min="1030" max="1030" width="13.7109375" style="14" bestFit="1" customWidth="1"/>
    <col min="1031" max="1031" width="26.28515625" style="14" customWidth="1"/>
    <col min="1032" max="1032" width="11.7109375" style="14" bestFit="1" customWidth="1"/>
    <col min="1033" max="1033" width="15.5703125" style="14" customWidth="1"/>
    <col min="1034" max="1034" width="8.28515625" style="14" bestFit="1" customWidth="1"/>
    <col min="1035" max="1281" width="8.85546875" style="14"/>
    <col min="1282" max="1282" width="14.28515625" style="14" customWidth="1"/>
    <col min="1283" max="1283" width="7" style="14" bestFit="1" customWidth="1"/>
    <col min="1284" max="1284" width="8.28515625" style="14" bestFit="1" customWidth="1"/>
    <col min="1285" max="1285" width="35.7109375" style="14" customWidth="1"/>
    <col min="1286" max="1286" width="13.7109375" style="14" bestFit="1" customWidth="1"/>
    <col min="1287" max="1287" width="26.28515625" style="14" customWidth="1"/>
    <col min="1288" max="1288" width="11.7109375" style="14" bestFit="1" customWidth="1"/>
    <col min="1289" max="1289" width="15.5703125" style="14" customWidth="1"/>
    <col min="1290" max="1290" width="8.28515625" style="14" bestFit="1" customWidth="1"/>
    <col min="1291" max="1537" width="8.85546875" style="14"/>
    <col min="1538" max="1538" width="14.28515625" style="14" customWidth="1"/>
    <col min="1539" max="1539" width="7" style="14" bestFit="1" customWidth="1"/>
    <col min="1540" max="1540" width="8.28515625" style="14" bestFit="1" customWidth="1"/>
    <col min="1541" max="1541" width="35.7109375" style="14" customWidth="1"/>
    <col min="1542" max="1542" width="13.7109375" style="14" bestFit="1" customWidth="1"/>
    <col min="1543" max="1543" width="26.28515625" style="14" customWidth="1"/>
    <col min="1544" max="1544" width="11.7109375" style="14" bestFit="1" customWidth="1"/>
    <col min="1545" max="1545" width="15.5703125" style="14" customWidth="1"/>
    <col min="1546" max="1546" width="8.28515625" style="14" bestFit="1" customWidth="1"/>
    <col min="1547" max="1793" width="8.85546875" style="14"/>
    <col min="1794" max="1794" width="14.28515625" style="14" customWidth="1"/>
    <col min="1795" max="1795" width="7" style="14" bestFit="1" customWidth="1"/>
    <col min="1796" max="1796" width="8.28515625" style="14" bestFit="1" customWidth="1"/>
    <col min="1797" max="1797" width="35.7109375" style="14" customWidth="1"/>
    <col min="1798" max="1798" width="13.7109375" style="14" bestFit="1" customWidth="1"/>
    <col min="1799" max="1799" width="26.28515625" style="14" customWidth="1"/>
    <col min="1800" max="1800" width="11.7109375" style="14" bestFit="1" customWidth="1"/>
    <col min="1801" max="1801" width="15.5703125" style="14" customWidth="1"/>
    <col min="1802" max="1802" width="8.28515625" style="14" bestFit="1" customWidth="1"/>
    <col min="1803" max="2049" width="8.85546875" style="14"/>
    <col min="2050" max="2050" width="14.28515625" style="14" customWidth="1"/>
    <col min="2051" max="2051" width="7" style="14" bestFit="1" customWidth="1"/>
    <col min="2052" max="2052" width="8.28515625" style="14" bestFit="1" customWidth="1"/>
    <col min="2053" max="2053" width="35.7109375" style="14" customWidth="1"/>
    <col min="2054" max="2054" width="13.7109375" style="14" bestFit="1" customWidth="1"/>
    <col min="2055" max="2055" width="26.28515625" style="14" customWidth="1"/>
    <col min="2056" max="2056" width="11.7109375" style="14" bestFit="1" customWidth="1"/>
    <col min="2057" max="2057" width="15.5703125" style="14" customWidth="1"/>
    <col min="2058" max="2058" width="8.28515625" style="14" bestFit="1" customWidth="1"/>
    <col min="2059" max="2305" width="8.85546875" style="14"/>
    <col min="2306" max="2306" width="14.28515625" style="14" customWidth="1"/>
    <col min="2307" max="2307" width="7" style="14" bestFit="1" customWidth="1"/>
    <col min="2308" max="2308" width="8.28515625" style="14" bestFit="1" customWidth="1"/>
    <col min="2309" max="2309" width="35.7109375" style="14" customWidth="1"/>
    <col min="2310" max="2310" width="13.7109375" style="14" bestFit="1" customWidth="1"/>
    <col min="2311" max="2311" width="26.28515625" style="14" customWidth="1"/>
    <col min="2312" max="2312" width="11.7109375" style="14" bestFit="1" customWidth="1"/>
    <col min="2313" max="2313" width="15.5703125" style="14" customWidth="1"/>
    <col min="2314" max="2314" width="8.28515625" style="14" bestFit="1" customWidth="1"/>
    <col min="2315" max="2561" width="8.85546875" style="14"/>
    <col min="2562" max="2562" width="14.28515625" style="14" customWidth="1"/>
    <col min="2563" max="2563" width="7" style="14" bestFit="1" customWidth="1"/>
    <col min="2564" max="2564" width="8.28515625" style="14" bestFit="1" customWidth="1"/>
    <col min="2565" max="2565" width="35.7109375" style="14" customWidth="1"/>
    <col min="2566" max="2566" width="13.7109375" style="14" bestFit="1" customWidth="1"/>
    <col min="2567" max="2567" width="26.28515625" style="14" customWidth="1"/>
    <col min="2568" max="2568" width="11.7109375" style="14" bestFit="1" customWidth="1"/>
    <col min="2569" max="2569" width="15.5703125" style="14" customWidth="1"/>
    <col min="2570" max="2570" width="8.28515625" style="14" bestFit="1" customWidth="1"/>
    <col min="2571" max="2817" width="8.85546875" style="14"/>
    <col min="2818" max="2818" width="14.28515625" style="14" customWidth="1"/>
    <col min="2819" max="2819" width="7" style="14" bestFit="1" customWidth="1"/>
    <col min="2820" max="2820" width="8.28515625" style="14" bestFit="1" customWidth="1"/>
    <col min="2821" max="2821" width="35.7109375" style="14" customWidth="1"/>
    <col min="2822" max="2822" width="13.7109375" style="14" bestFit="1" customWidth="1"/>
    <col min="2823" max="2823" width="26.28515625" style="14" customWidth="1"/>
    <col min="2824" max="2824" width="11.7109375" style="14" bestFit="1" customWidth="1"/>
    <col min="2825" max="2825" width="15.5703125" style="14" customWidth="1"/>
    <col min="2826" max="2826" width="8.28515625" style="14" bestFit="1" customWidth="1"/>
    <col min="2827" max="3073" width="8.85546875" style="14"/>
    <col min="3074" max="3074" width="14.28515625" style="14" customWidth="1"/>
    <col min="3075" max="3075" width="7" style="14" bestFit="1" customWidth="1"/>
    <col min="3076" max="3076" width="8.28515625" style="14" bestFit="1" customWidth="1"/>
    <col min="3077" max="3077" width="35.7109375" style="14" customWidth="1"/>
    <col min="3078" max="3078" width="13.7109375" style="14" bestFit="1" customWidth="1"/>
    <col min="3079" max="3079" width="26.28515625" style="14" customWidth="1"/>
    <col min="3080" max="3080" width="11.7109375" style="14" bestFit="1" customWidth="1"/>
    <col min="3081" max="3081" width="15.5703125" style="14" customWidth="1"/>
    <col min="3082" max="3082" width="8.28515625" style="14" bestFit="1" customWidth="1"/>
    <col min="3083" max="3329" width="8.85546875" style="14"/>
    <col min="3330" max="3330" width="14.28515625" style="14" customWidth="1"/>
    <col min="3331" max="3331" width="7" style="14" bestFit="1" customWidth="1"/>
    <col min="3332" max="3332" width="8.28515625" style="14" bestFit="1" customWidth="1"/>
    <col min="3333" max="3333" width="35.7109375" style="14" customWidth="1"/>
    <col min="3334" max="3334" width="13.7109375" style="14" bestFit="1" customWidth="1"/>
    <col min="3335" max="3335" width="26.28515625" style="14" customWidth="1"/>
    <col min="3336" max="3336" width="11.7109375" style="14" bestFit="1" customWidth="1"/>
    <col min="3337" max="3337" width="15.5703125" style="14" customWidth="1"/>
    <col min="3338" max="3338" width="8.28515625" style="14" bestFit="1" customWidth="1"/>
    <col min="3339" max="3585" width="8.85546875" style="14"/>
    <col min="3586" max="3586" width="14.28515625" style="14" customWidth="1"/>
    <col min="3587" max="3587" width="7" style="14" bestFit="1" customWidth="1"/>
    <col min="3588" max="3588" width="8.28515625" style="14" bestFit="1" customWidth="1"/>
    <col min="3589" max="3589" width="35.7109375" style="14" customWidth="1"/>
    <col min="3590" max="3590" width="13.7109375" style="14" bestFit="1" customWidth="1"/>
    <col min="3591" max="3591" width="26.28515625" style="14" customWidth="1"/>
    <col min="3592" max="3592" width="11.7109375" style="14" bestFit="1" customWidth="1"/>
    <col min="3593" max="3593" width="15.5703125" style="14" customWidth="1"/>
    <col min="3594" max="3594" width="8.28515625" style="14" bestFit="1" customWidth="1"/>
    <col min="3595" max="3841" width="8.85546875" style="14"/>
    <col min="3842" max="3842" width="14.28515625" style="14" customWidth="1"/>
    <col min="3843" max="3843" width="7" style="14" bestFit="1" customWidth="1"/>
    <col min="3844" max="3844" width="8.28515625" style="14" bestFit="1" customWidth="1"/>
    <col min="3845" max="3845" width="35.7109375" style="14" customWidth="1"/>
    <col min="3846" max="3846" width="13.7109375" style="14" bestFit="1" customWidth="1"/>
    <col min="3847" max="3847" width="26.28515625" style="14" customWidth="1"/>
    <col min="3848" max="3848" width="11.7109375" style="14" bestFit="1" customWidth="1"/>
    <col min="3849" max="3849" width="15.5703125" style="14" customWidth="1"/>
    <col min="3850" max="3850" width="8.28515625" style="14" bestFit="1" customWidth="1"/>
    <col min="3851" max="4097" width="8.85546875" style="14"/>
    <col min="4098" max="4098" width="14.28515625" style="14" customWidth="1"/>
    <col min="4099" max="4099" width="7" style="14" bestFit="1" customWidth="1"/>
    <col min="4100" max="4100" width="8.28515625" style="14" bestFit="1" customWidth="1"/>
    <col min="4101" max="4101" width="35.7109375" style="14" customWidth="1"/>
    <col min="4102" max="4102" width="13.7109375" style="14" bestFit="1" customWidth="1"/>
    <col min="4103" max="4103" width="26.28515625" style="14" customWidth="1"/>
    <col min="4104" max="4104" width="11.7109375" style="14" bestFit="1" customWidth="1"/>
    <col min="4105" max="4105" width="15.5703125" style="14" customWidth="1"/>
    <col min="4106" max="4106" width="8.28515625" style="14" bestFit="1" customWidth="1"/>
    <col min="4107" max="4353" width="8.85546875" style="14"/>
    <col min="4354" max="4354" width="14.28515625" style="14" customWidth="1"/>
    <col min="4355" max="4355" width="7" style="14" bestFit="1" customWidth="1"/>
    <col min="4356" max="4356" width="8.28515625" style="14" bestFit="1" customWidth="1"/>
    <col min="4357" max="4357" width="35.7109375" style="14" customWidth="1"/>
    <col min="4358" max="4358" width="13.7109375" style="14" bestFit="1" customWidth="1"/>
    <col min="4359" max="4359" width="26.28515625" style="14" customWidth="1"/>
    <col min="4360" max="4360" width="11.7109375" style="14" bestFit="1" customWidth="1"/>
    <col min="4361" max="4361" width="15.5703125" style="14" customWidth="1"/>
    <col min="4362" max="4362" width="8.28515625" style="14" bestFit="1" customWidth="1"/>
    <col min="4363" max="4609" width="8.85546875" style="14"/>
    <col min="4610" max="4610" width="14.28515625" style="14" customWidth="1"/>
    <col min="4611" max="4611" width="7" style="14" bestFit="1" customWidth="1"/>
    <col min="4612" max="4612" width="8.28515625" style="14" bestFit="1" customWidth="1"/>
    <col min="4613" max="4613" width="35.7109375" style="14" customWidth="1"/>
    <col min="4614" max="4614" width="13.7109375" style="14" bestFit="1" customWidth="1"/>
    <col min="4615" max="4615" width="26.28515625" style="14" customWidth="1"/>
    <col min="4616" max="4616" width="11.7109375" style="14" bestFit="1" customWidth="1"/>
    <col min="4617" max="4617" width="15.5703125" style="14" customWidth="1"/>
    <col min="4618" max="4618" width="8.28515625" style="14" bestFit="1" customWidth="1"/>
    <col min="4619" max="4865" width="8.85546875" style="14"/>
    <col min="4866" max="4866" width="14.28515625" style="14" customWidth="1"/>
    <col min="4867" max="4867" width="7" style="14" bestFit="1" customWidth="1"/>
    <col min="4868" max="4868" width="8.28515625" style="14" bestFit="1" customWidth="1"/>
    <col min="4869" max="4869" width="35.7109375" style="14" customWidth="1"/>
    <col min="4870" max="4870" width="13.7109375" style="14" bestFit="1" customWidth="1"/>
    <col min="4871" max="4871" width="26.28515625" style="14" customWidth="1"/>
    <col min="4872" max="4872" width="11.7109375" style="14" bestFit="1" customWidth="1"/>
    <col min="4873" max="4873" width="15.5703125" style="14" customWidth="1"/>
    <col min="4874" max="4874" width="8.28515625" style="14" bestFit="1" customWidth="1"/>
    <col min="4875" max="5121" width="8.85546875" style="14"/>
    <col min="5122" max="5122" width="14.28515625" style="14" customWidth="1"/>
    <col min="5123" max="5123" width="7" style="14" bestFit="1" customWidth="1"/>
    <col min="5124" max="5124" width="8.28515625" style="14" bestFit="1" customWidth="1"/>
    <col min="5125" max="5125" width="35.7109375" style="14" customWidth="1"/>
    <col min="5126" max="5126" width="13.7109375" style="14" bestFit="1" customWidth="1"/>
    <col min="5127" max="5127" width="26.28515625" style="14" customWidth="1"/>
    <col min="5128" max="5128" width="11.7109375" style="14" bestFit="1" customWidth="1"/>
    <col min="5129" max="5129" width="15.5703125" style="14" customWidth="1"/>
    <col min="5130" max="5130" width="8.28515625" style="14" bestFit="1" customWidth="1"/>
    <col min="5131" max="5377" width="8.85546875" style="14"/>
    <col min="5378" max="5378" width="14.28515625" style="14" customWidth="1"/>
    <col min="5379" max="5379" width="7" style="14" bestFit="1" customWidth="1"/>
    <col min="5380" max="5380" width="8.28515625" style="14" bestFit="1" customWidth="1"/>
    <col min="5381" max="5381" width="35.7109375" style="14" customWidth="1"/>
    <col min="5382" max="5382" width="13.7109375" style="14" bestFit="1" customWidth="1"/>
    <col min="5383" max="5383" width="26.28515625" style="14" customWidth="1"/>
    <col min="5384" max="5384" width="11.7109375" style="14" bestFit="1" customWidth="1"/>
    <col min="5385" max="5385" width="15.5703125" style="14" customWidth="1"/>
    <col min="5386" max="5386" width="8.28515625" style="14" bestFit="1" customWidth="1"/>
    <col min="5387" max="5633" width="8.85546875" style="14"/>
    <col min="5634" max="5634" width="14.28515625" style="14" customWidth="1"/>
    <col min="5635" max="5635" width="7" style="14" bestFit="1" customWidth="1"/>
    <col min="5636" max="5636" width="8.28515625" style="14" bestFit="1" customWidth="1"/>
    <col min="5637" max="5637" width="35.7109375" style="14" customWidth="1"/>
    <col min="5638" max="5638" width="13.7109375" style="14" bestFit="1" customWidth="1"/>
    <col min="5639" max="5639" width="26.28515625" style="14" customWidth="1"/>
    <col min="5640" max="5640" width="11.7109375" style="14" bestFit="1" customWidth="1"/>
    <col min="5641" max="5641" width="15.5703125" style="14" customWidth="1"/>
    <col min="5642" max="5642" width="8.28515625" style="14" bestFit="1" customWidth="1"/>
    <col min="5643" max="5889" width="8.85546875" style="14"/>
    <col min="5890" max="5890" width="14.28515625" style="14" customWidth="1"/>
    <col min="5891" max="5891" width="7" style="14" bestFit="1" customWidth="1"/>
    <col min="5892" max="5892" width="8.28515625" style="14" bestFit="1" customWidth="1"/>
    <col min="5893" max="5893" width="35.7109375" style="14" customWidth="1"/>
    <col min="5894" max="5894" width="13.7109375" style="14" bestFit="1" customWidth="1"/>
    <col min="5895" max="5895" width="26.28515625" style="14" customWidth="1"/>
    <col min="5896" max="5896" width="11.7109375" style="14" bestFit="1" customWidth="1"/>
    <col min="5897" max="5897" width="15.5703125" style="14" customWidth="1"/>
    <col min="5898" max="5898" width="8.28515625" style="14" bestFit="1" customWidth="1"/>
    <col min="5899" max="6145" width="8.85546875" style="14"/>
    <col min="6146" max="6146" width="14.28515625" style="14" customWidth="1"/>
    <col min="6147" max="6147" width="7" style="14" bestFit="1" customWidth="1"/>
    <col min="6148" max="6148" width="8.28515625" style="14" bestFit="1" customWidth="1"/>
    <col min="6149" max="6149" width="35.7109375" style="14" customWidth="1"/>
    <col min="6150" max="6150" width="13.7109375" style="14" bestFit="1" customWidth="1"/>
    <col min="6151" max="6151" width="26.28515625" style="14" customWidth="1"/>
    <col min="6152" max="6152" width="11.7109375" style="14" bestFit="1" customWidth="1"/>
    <col min="6153" max="6153" width="15.5703125" style="14" customWidth="1"/>
    <col min="6154" max="6154" width="8.28515625" style="14" bestFit="1" customWidth="1"/>
    <col min="6155" max="6401" width="8.85546875" style="14"/>
    <col min="6402" max="6402" width="14.28515625" style="14" customWidth="1"/>
    <col min="6403" max="6403" width="7" style="14" bestFit="1" customWidth="1"/>
    <col min="6404" max="6404" width="8.28515625" style="14" bestFit="1" customWidth="1"/>
    <col min="6405" max="6405" width="35.7109375" style="14" customWidth="1"/>
    <col min="6406" max="6406" width="13.7109375" style="14" bestFit="1" customWidth="1"/>
    <col min="6407" max="6407" width="26.28515625" style="14" customWidth="1"/>
    <col min="6408" max="6408" width="11.7109375" style="14" bestFit="1" customWidth="1"/>
    <col min="6409" max="6409" width="15.5703125" style="14" customWidth="1"/>
    <col min="6410" max="6410" width="8.28515625" style="14" bestFit="1" customWidth="1"/>
    <col min="6411" max="6657" width="8.85546875" style="14"/>
    <col min="6658" max="6658" width="14.28515625" style="14" customWidth="1"/>
    <col min="6659" max="6659" width="7" style="14" bestFit="1" customWidth="1"/>
    <col min="6660" max="6660" width="8.28515625" style="14" bestFit="1" customWidth="1"/>
    <col min="6661" max="6661" width="35.7109375" style="14" customWidth="1"/>
    <col min="6662" max="6662" width="13.7109375" style="14" bestFit="1" customWidth="1"/>
    <col min="6663" max="6663" width="26.28515625" style="14" customWidth="1"/>
    <col min="6664" max="6664" width="11.7109375" style="14" bestFit="1" customWidth="1"/>
    <col min="6665" max="6665" width="15.5703125" style="14" customWidth="1"/>
    <col min="6666" max="6666" width="8.28515625" style="14" bestFit="1" customWidth="1"/>
    <col min="6667" max="6913" width="8.85546875" style="14"/>
    <col min="6914" max="6914" width="14.28515625" style="14" customWidth="1"/>
    <col min="6915" max="6915" width="7" style="14" bestFit="1" customWidth="1"/>
    <col min="6916" max="6916" width="8.28515625" style="14" bestFit="1" customWidth="1"/>
    <col min="6917" max="6917" width="35.7109375" style="14" customWidth="1"/>
    <col min="6918" max="6918" width="13.7109375" style="14" bestFit="1" customWidth="1"/>
    <col min="6919" max="6919" width="26.28515625" style="14" customWidth="1"/>
    <col min="6920" max="6920" width="11.7109375" style="14" bestFit="1" customWidth="1"/>
    <col min="6921" max="6921" width="15.5703125" style="14" customWidth="1"/>
    <col min="6922" max="6922" width="8.28515625" style="14" bestFit="1" customWidth="1"/>
    <col min="6923" max="7169" width="8.85546875" style="14"/>
    <col min="7170" max="7170" width="14.28515625" style="14" customWidth="1"/>
    <col min="7171" max="7171" width="7" style="14" bestFit="1" customWidth="1"/>
    <col min="7172" max="7172" width="8.28515625" style="14" bestFit="1" customWidth="1"/>
    <col min="7173" max="7173" width="35.7109375" style="14" customWidth="1"/>
    <col min="7174" max="7174" width="13.7109375" style="14" bestFit="1" customWidth="1"/>
    <col min="7175" max="7175" width="26.28515625" style="14" customWidth="1"/>
    <col min="7176" max="7176" width="11.7109375" style="14" bestFit="1" customWidth="1"/>
    <col min="7177" max="7177" width="15.5703125" style="14" customWidth="1"/>
    <col min="7178" max="7178" width="8.28515625" style="14" bestFit="1" customWidth="1"/>
    <col min="7179" max="7425" width="8.85546875" style="14"/>
    <col min="7426" max="7426" width="14.28515625" style="14" customWidth="1"/>
    <col min="7427" max="7427" width="7" style="14" bestFit="1" customWidth="1"/>
    <col min="7428" max="7428" width="8.28515625" style="14" bestFit="1" customWidth="1"/>
    <col min="7429" max="7429" width="35.7109375" style="14" customWidth="1"/>
    <col min="7430" max="7430" width="13.7109375" style="14" bestFit="1" customWidth="1"/>
    <col min="7431" max="7431" width="26.28515625" style="14" customWidth="1"/>
    <col min="7432" max="7432" width="11.7109375" style="14" bestFit="1" customWidth="1"/>
    <col min="7433" max="7433" width="15.5703125" style="14" customWidth="1"/>
    <col min="7434" max="7434" width="8.28515625" style="14" bestFit="1" customWidth="1"/>
    <col min="7435" max="7681" width="8.85546875" style="14"/>
    <col min="7682" max="7682" width="14.28515625" style="14" customWidth="1"/>
    <col min="7683" max="7683" width="7" style="14" bestFit="1" customWidth="1"/>
    <col min="7684" max="7684" width="8.28515625" style="14" bestFit="1" customWidth="1"/>
    <col min="7685" max="7685" width="35.7109375" style="14" customWidth="1"/>
    <col min="7686" max="7686" width="13.7109375" style="14" bestFit="1" customWidth="1"/>
    <col min="7687" max="7687" width="26.28515625" style="14" customWidth="1"/>
    <col min="7688" max="7688" width="11.7109375" style="14" bestFit="1" customWidth="1"/>
    <col min="7689" max="7689" width="15.5703125" style="14" customWidth="1"/>
    <col min="7690" max="7690" width="8.28515625" style="14" bestFit="1" customWidth="1"/>
    <col min="7691" max="7937" width="8.85546875" style="14"/>
    <col min="7938" max="7938" width="14.28515625" style="14" customWidth="1"/>
    <col min="7939" max="7939" width="7" style="14" bestFit="1" customWidth="1"/>
    <col min="7940" max="7940" width="8.28515625" style="14" bestFit="1" customWidth="1"/>
    <col min="7941" max="7941" width="35.7109375" style="14" customWidth="1"/>
    <col min="7942" max="7942" width="13.7109375" style="14" bestFit="1" customWidth="1"/>
    <col min="7943" max="7943" width="26.28515625" style="14" customWidth="1"/>
    <col min="7944" max="7944" width="11.7109375" style="14" bestFit="1" customWidth="1"/>
    <col min="7945" max="7945" width="15.5703125" style="14" customWidth="1"/>
    <col min="7946" max="7946" width="8.28515625" style="14" bestFit="1" customWidth="1"/>
    <col min="7947" max="8193" width="8.85546875" style="14"/>
    <col min="8194" max="8194" width="14.28515625" style="14" customWidth="1"/>
    <col min="8195" max="8195" width="7" style="14" bestFit="1" customWidth="1"/>
    <col min="8196" max="8196" width="8.28515625" style="14" bestFit="1" customWidth="1"/>
    <col min="8197" max="8197" width="35.7109375" style="14" customWidth="1"/>
    <col min="8198" max="8198" width="13.7109375" style="14" bestFit="1" customWidth="1"/>
    <col min="8199" max="8199" width="26.28515625" style="14" customWidth="1"/>
    <col min="8200" max="8200" width="11.7109375" style="14" bestFit="1" customWidth="1"/>
    <col min="8201" max="8201" width="15.5703125" style="14" customWidth="1"/>
    <col min="8202" max="8202" width="8.28515625" style="14" bestFit="1" customWidth="1"/>
    <col min="8203" max="8449" width="8.85546875" style="14"/>
    <col min="8450" max="8450" width="14.28515625" style="14" customWidth="1"/>
    <col min="8451" max="8451" width="7" style="14" bestFit="1" customWidth="1"/>
    <col min="8452" max="8452" width="8.28515625" style="14" bestFit="1" customWidth="1"/>
    <col min="8453" max="8453" width="35.7109375" style="14" customWidth="1"/>
    <col min="8454" max="8454" width="13.7109375" style="14" bestFit="1" customWidth="1"/>
    <col min="8455" max="8455" width="26.28515625" style="14" customWidth="1"/>
    <col min="8456" max="8456" width="11.7109375" style="14" bestFit="1" customWidth="1"/>
    <col min="8457" max="8457" width="15.5703125" style="14" customWidth="1"/>
    <col min="8458" max="8458" width="8.28515625" style="14" bestFit="1" customWidth="1"/>
    <col min="8459" max="8705" width="8.85546875" style="14"/>
    <col min="8706" max="8706" width="14.28515625" style="14" customWidth="1"/>
    <col min="8707" max="8707" width="7" style="14" bestFit="1" customWidth="1"/>
    <col min="8708" max="8708" width="8.28515625" style="14" bestFit="1" customWidth="1"/>
    <col min="8709" max="8709" width="35.7109375" style="14" customWidth="1"/>
    <col min="8710" max="8710" width="13.7109375" style="14" bestFit="1" customWidth="1"/>
    <col min="8711" max="8711" width="26.28515625" style="14" customWidth="1"/>
    <col min="8712" max="8712" width="11.7109375" style="14" bestFit="1" customWidth="1"/>
    <col min="8713" max="8713" width="15.5703125" style="14" customWidth="1"/>
    <col min="8714" max="8714" width="8.28515625" style="14" bestFit="1" customWidth="1"/>
    <col min="8715" max="8961" width="8.85546875" style="14"/>
    <col min="8962" max="8962" width="14.28515625" style="14" customWidth="1"/>
    <col min="8963" max="8963" width="7" style="14" bestFit="1" customWidth="1"/>
    <col min="8964" max="8964" width="8.28515625" style="14" bestFit="1" customWidth="1"/>
    <col min="8965" max="8965" width="35.7109375" style="14" customWidth="1"/>
    <col min="8966" max="8966" width="13.7109375" style="14" bestFit="1" customWidth="1"/>
    <col min="8967" max="8967" width="26.28515625" style="14" customWidth="1"/>
    <col min="8968" max="8968" width="11.7109375" style="14" bestFit="1" customWidth="1"/>
    <col min="8969" max="8969" width="15.5703125" style="14" customWidth="1"/>
    <col min="8970" max="8970" width="8.28515625" style="14" bestFit="1" customWidth="1"/>
    <col min="8971" max="9217" width="8.85546875" style="14"/>
    <col min="9218" max="9218" width="14.28515625" style="14" customWidth="1"/>
    <col min="9219" max="9219" width="7" style="14" bestFit="1" customWidth="1"/>
    <col min="9220" max="9220" width="8.28515625" style="14" bestFit="1" customWidth="1"/>
    <col min="9221" max="9221" width="35.7109375" style="14" customWidth="1"/>
    <col min="9222" max="9222" width="13.7109375" style="14" bestFit="1" customWidth="1"/>
    <col min="9223" max="9223" width="26.28515625" style="14" customWidth="1"/>
    <col min="9224" max="9224" width="11.7109375" style="14" bestFit="1" customWidth="1"/>
    <col min="9225" max="9225" width="15.5703125" style="14" customWidth="1"/>
    <col min="9226" max="9226" width="8.28515625" style="14" bestFit="1" customWidth="1"/>
    <col min="9227" max="9473" width="8.85546875" style="14"/>
    <col min="9474" max="9474" width="14.28515625" style="14" customWidth="1"/>
    <col min="9475" max="9475" width="7" style="14" bestFit="1" customWidth="1"/>
    <col min="9476" max="9476" width="8.28515625" style="14" bestFit="1" customWidth="1"/>
    <col min="9477" max="9477" width="35.7109375" style="14" customWidth="1"/>
    <col min="9478" max="9478" width="13.7109375" style="14" bestFit="1" customWidth="1"/>
    <col min="9479" max="9479" width="26.28515625" style="14" customWidth="1"/>
    <col min="9480" max="9480" width="11.7109375" style="14" bestFit="1" customWidth="1"/>
    <col min="9481" max="9481" width="15.5703125" style="14" customWidth="1"/>
    <col min="9482" max="9482" width="8.28515625" style="14" bestFit="1" customWidth="1"/>
    <col min="9483" max="9729" width="8.85546875" style="14"/>
    <col min="9730" max="9730" width="14.28515625" style="14" customWidth="1"/>
    <col min="9731" max="9731" width="7" style="14" bestFit="1" customWidth="1"/>
    <col min="9732" max="9732" width="8.28515625" style="14" bestFit="1" customWidth="1"/>
    <col min="9733" max="9733" width="35.7109375" style="14" customWidth="1"/>
    <col min="9734" max="9734" width="13.7109375" style="14" bestFit="1" customWidth="1"/>
    <col min="9735" max="9735" width="26.28515625" style="14" customWidth="1"/>
    <col min="9736" max="9736" width="11.7109375" style="14" bestFit="1" customWidth="1"/>
    <col min="9737" max="9737" width="15.5703125" style="14" customWidth="1"/>
    <col min="9738" max="9738" width="8.28515625" style="14" bestFit="1" customWidth="1"/>
    <col min="9739" max="9985" width="8.85546875" style="14"/>
    <col min="9986" max="9986" width="14.28515625" style="14" customWidth="1"/>
    <col min="9987" max="9987" width="7" style="14" bestFit="1" customWidth="1"/>
    <col min="9988" max="9988" width="8.28515625" style="14" bestFit="1" customWidth="1"/>
    <col min="9989" max="9989" width="35.7109375" style="14" customWidth="1"/>
    <col min="9990" max="9990" width="13.7109375" style="14" bestFit="1" customWidth="1"/>
    <col min="9991" max="9991" width="26.28515625" style="14" customWidth="1"/>
    <col min="9992" max="9992" width="11.7109375" style="14" bestFit="1" customWidth="1"/>
    <col min="9993" max="9993" width="15.5703125" style="14" customWidth="1"/>
    <col min="9994" max="9994" width="8.28515625" style="14" bestFit="1" customWidth="1"/>
    <col min="9995" max="10241" width="8.85546875" style="14"/>
    <col min="10242" max="10242" width="14.28515625" style="14" customWidth="1"/>
    <col min="10243" max="10243" width="7" style="14" bestFit="1" customWidth="1"/>
    <col min="10244" max="10244" width="8.28515625" style="14" bestFit="1" customWidth="1"/>
    <col min="10245" max="10245" width="35.7109375" style="14" customWidth="1"/>
    <col min="10246" max="10246" width="13.7109375" style="14" bestFit="1" customWidth="1"/>
    <col min="10247" max="10247" width="26.28515625" style="14" customWidth="1"/>
    <col min="10248" max="10248" width="11.7109375" style="14" bestFit="1" customWidth="1"/>
    <col min="10249" max="10249" width="15.5703125" style="14" customWidth="1"/>
    <col min="10250" max="10250" width="8.28515625" style="14" bestFit="1" customWidth="1"/>
    <col min="10251" max="10497" width="8.85546875" style="14"/>
    <col min="10498" max="10498" width="14.28515625" style="14" customWidth="1"/>
    <col min="10499" max="10499" width="7" style="14" bestFit="1" customWidth="1"/>
    <col min="10500" max="10500" width="8.28515625" style="14" bestFit="1" customWidth="1"/>
    <col min="10501" max="10501" width="35.7109375" style="14" customWidth="1"/>
    <col min="10502" max="10502" width="13.7109375" style="14" bestFit="1" customWidth="1"/>
    <col min="10503" max="10503" width="26.28515625" style="14" customWidth="1"/>
    <col min="10504" max="10504" width="11.7109375" style="14" bestFit="1" customWidth="1"/>
    <col min="10505" max="10505" width="15.5703125" style="14" customWidth="1"/>
    <col min="10506" max="10506" width="8.28515625" style="14" bestFit="1" customWidth="1"/>
    <col min="10507" max="10753" width="8.85546875" style="14"/>
    <col min="10754" max="10754" width="14.28515625" style="14" customWidth="1"/>
    <col min="10755" max="10755" width="7" style="14" bestFit="1" customWidth="1"/>
    <col min="10756" max="10756" width="8.28515625" style="14" bestFit="1" customWidth="1"/>
    <col min="10757" max="10757" width="35.7109375" style="14" customWidth="1"/>
    <col min="10758" max="10758" width="13.7109375" style="14" bestFit="1" customWidth="1"/>
    <col min="10759" max="10759" width="26.28515625" style="14" customWidth="1"/>
    <col min="10760" max="10760" width="11.7109375" style="14" bestFit="1" customWidth="1"/>
    <col min="10761" max="10761" width="15.5703125" style="14" customWidth="1"/>
    <col min="10762" max="10762" width="8.28515625" style="14" bestFit="1" customWidth="1"/>
    <col min="10763" max="11009" width="8.85546875" style="14"/>
    <col min="11010" max="11010" width="14.28515625" style="14" customWidth="1"/>
    <col min="11011" max="11011" width="7" style="14" bestFit="1" customWidth="1"/>
    <col min="11012" max="11012" width="8.28515625" style="14" bestFit="1" customWidth="1"/>
    <col min="11013" max="11013" width="35.7109375" style="14" customWidth="1"/>
    <col min="11014" max="11014" width="13.7109375" style="14" bestFit="1" customWidth="1"/>
    <col min="11015" max="11015" width="26.28515625" style="14" customWidth="1"/>
    <col min="11016" max="11016" width="11.7109375" style="14" bestFit="1" customWidth="1"/>
    <col min="11017" max="11017" width="15.5703125" style="14" customWidth="1"/>
    <col min="11018" max="11018" width="8.28515625" style="14" bestFit="1" customWidth="1"/>
    <col min="11019" max="11265" width="8.85546875" style="14"/>
    <col min="11266" max="11266" width="14.28515625" style="14" customWidth="1"/>
    <col min="11267" max="11267" width="7" style="14" bestFit="1" customWidth="1"/>
    <col min="11268" max="11268" width="8.28515625" style="14" bestFit="1" customWidth="1"/>
    <col min="11269" max="11269" width="35.7109375" style="14" customWidth="1"/>
    <col min="11270" max="11270" width="13.7109375" style="14" bestFit="1" customWidth="1"/>
    <col min="11271" max="11271" width="26.28515625" style="14" customWidth="1"/>
    <col min="11272" max="11272" width="11.7109375" style="14" bestFit="1" customWidth="1"/>
    <col min="11273" max="11273" width="15.5703125" style="14" customWidth="1"/>
    <col min="11274" max="11274" width="8.28515625" style="14" bestFit="1" customWidth="1"/>
    <col min="11275" max="11521" width="8.85546875" style="14"/>
    <col min="11522" max="11522" width="14.28515625" style="14" customWidth="1"/>
    <col min="11523" max="11523" width="7" style="14" bestFit="1" customWidth="1"/>
    <col min="11524" max="11524" width="8.28515625" style="14" bestFit="1" customWidth="1"/>
    <col min="11525" max="11525" width="35.7109375" style="14" customWidth="1"/>
    <col min="11526" max="11526" width="13.7109375" style="14" bestFit="1" customWidth="1"/>
    <col min="11527" max="11527" width="26.28515625" style="14" customWidth="1"/>
    <col min="11528" max="11528" width="11.7109375" style="14" bestFit="1" customWidth="1"/>
    <col min="11529" max="11529" width="15.5703125" style="14" customWidth="1"/>
    <col min="11530" max="11530" width="8.28515625" style="14" bestFit="1" customWidth="1"/>
    <col min="11531" max="11777" width="8.85546875" style="14"/>
    <col min="11778" max="11778" width="14.28515625" style="14" customWidth="1"/>
    <col min="11779" max="11779" width="7" style="14" bestFit="1" customWidth="1"/>
    <col min="11780" max="11780" width="8.28515625" style="14" bestFit="1" customWidth="1"/>
    <col min="11781" max="11781" width="35.7109375" style="14" customWidth="1"/>
    <col min="11782" max="11782" width="13.7109375" style="14" bestFit="1" customWidth="1"/>
    <col min="11783" max="11783" width="26.28515625" style="14" customWidth="1"/>
    <col min="11784" max="11784" width="11.7109375" style="14" bestFit="1" customWidth="1"/>
    <col min="11785" max="11785" width="15.5703125" style="14" customWidth="1"/>
    <col min="11786" max="11786" width="8.28515625" style="14" bestFit="1" customWidth="1"/>
    <col min="11787" max="12033" width="8.85546875" style="14"/>
    <col min="12034" max="12034" width="14.28515625" style="14" customWidth="1"/>
    <col min="12035" max="12035" width="7" style="14" bestFit="1" customWidth="1"/>
    <col min="12036" max="12036" width="8.28515625" style="14" bestFit="1" customWidth="1"/>
    <col min="12037" max="12037" width="35.7109375" style="14" customWidth="1"/>
    <col min="12038" max="12038" width="13.7109375" style="14" bestFit="1" customWidth="1"/>
    <col min="12039" max="12039" width="26.28515625" style="14" customWidth="1"/>
    <col min="12040" max="12040" width="11.7109375" style="14" bestFit="1" customWidth="1"/>
    <col min="12041" max="12041" width="15.5703125" style="14" customWidth="1"/>
    <col min="12042" max="12042" width="8.28515625" style="14" bestFit="1" customWidth="1"/>
    <col min="12043" max="12289" width="8.85546875" style="14"/>
    <col min="12290" max="12290" width="14.28515625" style="14" customWidth="1"/>
    <col min="12291" max="12291" width="7" style="14" bestFit="1" customWidth="1"/>
    <col min="12292" max="12292" width="8.28515625" style="14" bestFit="1" customWidth="1"/>
    <col min="12293" max="12293" width="35.7109375" style="14" customWidth="1"/>
    <col min="12294" max="12294" width="13.7109375" style="14" bestFit="1" customWidth="1"/>
    <col min="12295" max="12295" width="26.28515625" style="14" customWidth="1"/>
    <col min="12296" max="12296" width="11.7109375" style="14" bestFit="1" customWidth="1"/>
    <col min="12297" max="12297" width="15.5703125" style="14" customWidth="1"/>
    <col min="12298" max="12298" width="8.28515625" style="14" bestFit="1" customWidth="1"/>
    <col min="12299" max="12545" width="8.85546875" style="14"/>
    <col min="12546" max="12546" width="14.28515625" style="14" customWidth="1"/>
    <col min="12547" max="12547" width="7" style="14" bestFit="1" customWidth="1"/>
    <col min="12548" max="12548" width="8.28515625" style="14" bestFit="1" customWidth="1"/>
    <col min="12549" max="12549" width="35.7109375" style="14" customWidth="1"/>
    <col min="12550" max="12550" width="13.7109375" style="14" bestFit="1" customWidth="1"/>
    <col min="12551" max="12551" width="26.28515625" style="14" customWidth="1"/>
    <col min="12552" max="12552" width="11.7109375" style="14" bestFit="1" customWidth="1"/>
    <col min="12553" max="12553" width="15.5703125" style="14" customWidth="1"/>
    <col min="12554" max="12554" width="8.28515625" style="14" bestFit="1" customWidth="1"/>
    <col min="12555" max="12801" width="8.85546875" style="14"/>
    <col min="12802" max="12802" width="14.28515625" style="14" customWidth="1"/>
    <col min="12803" max="12803" width="7" style="14" bestFit="1" customWidth="1"/>
    <col min="12804" max="12804" width="8.28515625" style="14" bestFit="1" customWidth="1"/>
    <col min="12805" max="12805" width="35.7109375" style="14" customWidth="1"/>
    <col min="12806" max="12806" width="13.7109375" style="14" bestFit="1" customWidth="1"/>
    <col min="12807" max="12807" width="26.28515625" style="14" customWidth="1"/>
    <col min="12808" max="12808" width="11.7109375" style="14" bestFit="1" customWidth="1"/>
    <col min="12809" max="12809" width="15.5703125" style="14" customWidth="1"/>
    <col min="12810" max="12810" width="8.28515625" style="14" bestFit="1" customWidth="1"/>
    <col min="12811" max="13057" width="8.85546875" style="14"/>
    <col min="13058" max="13058" width="14.28515625" style="14" customWidth="1"/>
    <col min="13059" max="13059" width="7" style="14" bestFit="1" customWidth="1"/>
    <col min="13060" max="13060" width="8.28515625" style="14" bestFit="1" customWidth="1"/>
    <col min="13061" max="13061" width="35.7109375" style="14" customWidth="1"/>
    <col min="13062" max="13062" width="13.7109375" style="14" bestFit="1" customWidth="1"/>
    <col min="13063" max="13063" width="26.28515625" style="14" customWidth="1"/>
    <col min="13064" max="13064" width="11.7109375" style="14" bestFit="1" customWidth="1"/>
    <col min="13065" max="13065" width="15.5703125" style="14" customWidth="1"/>
    <col min="13066" max="13066" width="8.28515625" style="14" bestFit="1" customWidth="1"/>
    <col min="13067" max="13313" width="8.85546875" style="14"/>
    <col min="13314" max="13314" width="14.28515625" style="14" customWidth="1"/>
    <col min="13315" max="13315" width="7" style="14" bestFit="1" customWidth="1"/>
    <col min="13316" max="13316" width="8.28515625" style="14" bestFit="1" customWidth="1"/>
    <col min="13317" max="13317" width="35.7109375" style="14" customWidth="1"/>
    <col min="13318" max="13318" width="13.7109375" style="14" bestFit="1" customWidth="1"/>
    <col min="13319" max="13319" width="26.28515625" style="14" customWidth="1"/>
    <col min="13320" max="13320" width="11.7109375" style="14" bestFit="1" customWidth="1"/>
    <col min="13321" max="13321" width="15.5703125" style="14" customWidth="1"/>
    <col min="13322" max="13322" width="8.28515625" style="14" bestFit="1" customWidth="1"/>
    <col min="13323" max="13569" width="8.85546875" style="14"/>
    <col min="13570" max="13570" width="14.28515625" style="14" customWidth="1"/>
    <col min="13571" max="13571" width="7" style="14" bestFit="1" customWidth="1"/>
    <col min="13572" max="13572" width="8.28515625" style="14" bestFit="1" customWidth="1"/>
    <col min="13573" max="13573" width="35.7109375" style="14" customWidth="1"/>
    <col min="13574" max="13574" width="13.7109375" style="14" bestFit="1" customWidth="1"/>
    <col min="13575" max="13575" width="26.28515625" style="14" customWidth="1"/>
    <col min="13576" max="13576" width="11.7109375" style="14" bestFit="1" customWidth="1"/>
    <col min="13577" max="13577" width="15.5703125" style="14" customWidth="1"/>
    <col min="13578" max="13578" width="8.28515625" style="14" bestFit="1" customWidth="1"/>
    <col min="13579" max="13825" width="8.85546875" style="14"/>
    <col min="13826" max="13826" width="14.28515625" style="14" customWidth="1"/>
    <col min="13827" max="13827" width="7" style="14" bestFit="1" customWidth="1"/>
    <col min="13828" max="13828" width="8.28515625" style="14" bestFit="1" customWidth="1"/>
    <col min="13829" max="13829" width="35.7109375" style="14" customWidth="1"/>
    <col min="13830" max="13830" width="13.7109375" style="14" bestFit="1" customWidth="1"/>
    <col min="13831" max="13831" width="26.28515625" style="14" customWidth="1"/>
    <col min="13832" max="13832" width="11.7109375" style="14" bestFit="1" customWidth="1"/>
    <col min="13833" max="13833" width="15.5703125" style="14" customWidth="1"/>
    <col min="13834" max="13834" width="8.28515625" style="14" bestFit="1" customWidth="1"/>
    <col min="13835" max="14081" width="8.85546875" style="14"/>
    <col min="14082" max="14082" width="14.28515625" style="14" customWidth="1"/>
    <col min="14083" max="14083" width="7" style="14" bestFit="1" customWidth="1"/>
    <col min="14084" max="14084" width="8.28515625" style="14" bestFit="1" customWidth="1"/>
    <col min="14085" max="14085" width="35.7109375" style="14" customWidth="1"/>
    <col min="14086" max="14086" width="13.7109375" style="14" bestFit="1" customWidth="1"/>
    <col min="14087" max="14087" width="26.28515625" style="14" customWidth="1"/>
    <col min="14088" max="14088" width="11.7109375" style="14" bestFit="1" customWidth="1"/>
    <col min="14089" max="14089" width="15.5703125" style="14" customWidth="1"/>
    <col min="14090" max="14090" width="8.28515625" style="14" bestFit="1" customWidth="1"/>
    <col min="14091" max="14337" width="8.85546875" style="14"/>
    <col min="14338" max="14338" width="14.28515625" style="14" customWidth="1"/>
    <col min="14339" max="14339" width="7" style="14" bestFit="1" customWidth="1"/>
    <col min="14340" max="14340" width="8.28515625" style="14" bestFit="1" customWidth="1"/>
    <col min="14341" max="14341" width="35.7109375" style="14" customWidth="1"/>
    <col min="14342" max="14342" width="13.7109375" style="14" bestFit="1" customWidth="1"/>
    <col min="14343" max="14343" width="26.28515625" style="14" customWidth="1"/>
    <col min="14344" max="14344" width="11.7109375" style="14" bestFit="1" customWidth="1"/>
    <col min="14345" max="14345" width="15.5703125" style="14" customWidth="1"/>
    <col min="14346" max="14346" width="8.28515625" style="14" bestFit="1" customWidth="1"/>
    <col min="14347" max="14593" width="8.85546875" style="14"/>
    <col min="14594" max="14594" width="14.28515625" style="14" customWidth="1"/>
    <col min="14595" max="14595" width="7" style="14" bestFit="1" customWidth="1"/>
    <col min="14596" max="14596" width="8.28515625" style="14" bestFit="1" customWidth="1"/>
    <col min="14597" max="14597" width="35.7109375" style="14" customWidth="1"/>
    <col min="14598" max="14598" width="13.7109375" style="14" bestFit="1" customWidth="1"/>
    <col min="14599" max="14599" width="26.28515625" style="14" customWidth="1"/>
    <col min="14600" max="14600" width="11.7109375" style="14" bestFit="1" customWidth="1"/>
    <col min="14601" max="14601" width="15.5703125" style="14" customWidth="1"/>
    <col min="14602" max="14602" width="8.28515625" style="14" bestFit="1" customWidth="1"/>
    <col min="14603" max="14849" width="8.85546875" style="14"/>
    <col min="14850" max="14850" width="14.28515625" style="14" customWidth="1"/>
    <col min="14851" max="14851" width="7" style="14" bestFit="1" customWidth="1"/>
    <col min="14852" max="14852" width="8.28515625" style="14" bestFit="1" customWidth="1"/>
    <col min="14853" max="14853" width="35.7109375" style="14" customWidth="1"/>
    <col min="14854" max="14854" width="13.7109375" style="14" bestFit="1" customWidth="1"/>
    <col min="14855" max="14855" width="26.28515625" style="14" customWidth="1"/>
    <col min="14856" max="14856" width="11.7109375" style="14" bestFit="1" customWidth="1"/>
    <col min="14857" max="14857" width="15.5703125" style="14" customWidth="1"/>
    <col min="14858" max="14858" width="8.28515625" style="14" bestFit="1" customWidth="1"/>
    <col min="14859" max="15105" width="8.85546875" style="14"/>
    <col min="15106" max="15106" width="14.28515625" style="14" customWidth="1"/>
    <col min="15107" max="15107" width="7" style="14" bestFit="1" customWidth="1"/>
    <col min="15108" max="15108" width="8.28515625" style="14" bestFit="1" customWidth="1"/>
    <col min="15109" max="15109" width="35.7109375" style="14" customWidth="1"/>
    <col min="15110" max="15110" width="13.7109375" style="14" bestFit="1" customWidth="1"/>
    <col min="15111" max="15111" width="26.28515625" style="14" customWidth="1"/>
    <col min="15112" max="15112" width="11.7109375" style="14" bestFit="1" customWidth="1"/>
    <col min="15113" max="15113" width="15.5703125" style="14" customWidth="1"/>
    <col min="15114" max="15114" width="8.28515625" style="14" bestFit="1" customWidth="1"/>
    <col min="15115" max="15361" width="8.85546875" style="14"/>
    <col min="15362" max="15362" width="14.28515625" style="14" customWidth="1"/>
    <col min="15363" max="15363" width="7" style="14" bestFit="1" customWidth="1"/>
    <col min="15364" max="15364" width="8.28515625" style="14" bestFit="1" customWidth="1"/>
    <col min="15365" max="15365" width="35.7109375" style="14" customWidth="1"/>
    <col min="15366" max="15366" width="13.7109375" style="14" bestFit="1" customWidth="1"/>
    <col min="15367" max="15367" width="26.28515625" style="14" customWidth="1"/>
    <col min="15368" max="15368" width="11.7109375" style="14" bestFit="1" customWidth="1"/>
    <col min="15369" max="15369" width="15.5703125" style="14" customWidth="1"/>
    <col min="15370" max="15370" width="8.28515625" style="14" bestFit="1" customWidth="1"/>
    <col min="15371" max="15617" width="8.85546875" style="14"/>
    <col min="15618" max="15618" width="14.28515625" style="14" customWidth="1"/>
    <col min="15619" max="15619" width="7" style="14" bestFit="1" customWidth="1"/>
    <col min="15620" max="15620" width="8.28515625" style="14" bestFit="1" customWidth="1"/>
    <col min="15621" max="15621" width="35.7109375" style="14" customWidth="1"/>
    <col min="15622" max="15622" width="13.7109375" style="14" bestFit="1" customWidth="1"/>
    <col min="15623" max="15623" width="26.28515625" style="14" customWidth="1"/>
    <col min="15624" max="15624" width="11.7109375" style="14" bestFit="1" customWidth="1"/>
    <col min="15625" max="15625" width="15.5703125" style="14" customWidth="1"/>
    <col min="15626" max="15626" width="8.28515625" style="14" bestFit="1" customWidth="1"/>
    <col min="15627" max="15873" width="8.85546875" style="14"/>
    <col min="15874" max="15874" width="14.28515625" style="14" customWidth="1"/>
    <col min="15875" max="15875" width="7" style="14" bestFit="1" customWidth="1"/>
    <col min="15876" max="15876" width="8.28515625" style="14" bestFit="1" customWidth="1"/>
    <col min="15877" max="15877" width="35.7109375" style="14" customWidth="1"/>
    <col min="15878" max="15878" width="13.7109375" style="14" bestFit="1" customWidth="1"/>
    <col min="15879" max="15879" width="26.28515625" style="14" customWidth="1"/>
    <col min="15880" max="15880" width="11.7109375" style="14" bestFit="1" customWidth="1"/>
    <col min="15881" max="15881" width="15.5703125" style="14" customWidth="1"/>
    <col min="15882" max="15882" width="8.28515625" style="14" bestFit="1" customWidth="1"/>
    <col min="15883" max="16129" width="8.85546875" style="14"/>
    <col min="16130" max="16130" width="14.28515625" style="14" customWidth="1"/>
    <col min="16131" max="16131" width="7" style="14" bestFit="1" customWidth="1"/>
    <col min="16132" max="16132" width="8.28515625" style="14" bestFit="1" customWidth="1"/>
    <col min="16133" max="16133" width="35.7109375" style="14" customWidth="1"/>
    <col min="16134" max="16134" width="13.7109375" style="14" bestFit="1" customWidth="1"/>
    <col min="16135" max="16135" width="26.28515625" style="14" customWidth="1"/>
    <col min="16136" max="16136" width="11.7109375" style="14" bestFit="1" customWidth="1"/>
    <col min="16137" max="16137" width="15.5703125" style="14" customWidth="1"/>
    <col min="16138" max="16138" width="8.28515625" style="14" bestFit="1" customWidth="1"/>
    <col min="16139" max="16378" width="8.85546875" style="14"/>
    <col min="16379" max="16384" width="8.85546875" style="14" customWidth="1"/>
  </cols>
  <sheetData>
    <row r="1" spans="1:12" s="2" customFormat="1" ht="15" customHeight="1">
      <c r="A1" s="85" t="s">
        <v>128</v>
      </c>
      <c r="B1" s="20"/>
      <c r="C1" s="20"/>
      <c r="D1" s="20"/>
      <c r="E1" s="3"/>
      <c r="F1" s="3"/>
      <c r="G1" s="3"/>
      <c r="H1" s="20"/>
      <c r="I1" s="3"/>
      <c r="J1" s="20"/>
    </row>
    <row r="2" spans="1:12" s="2" customFormat="1" ht="15" customHeight="1">
      <c r="B2" s="20"/>
      <c r="C2" s="20"/>
      <c r="D2" s="20"/>
      <c r="E2" s="3"/>
      <c r="F2" s="3"/>
      <c r="G2" s="3"/>
      <c r="H2" s="20"/>
      <c r="I2" s="3"/>
      <c r="J2" s="20"/>
    </row>
    <row r="3" spans="1:12" s="2" customFormat="1" ht="15" customHeight="1">
      <c r="A3" s="17" t="s">
        <v>29</v>
      </c>
      <c r="B3" s="20"/>
      <c r="C3" s="20"/>
      <c r="D3" s="20"/>
      <c r="E3" s="3"/>
      <c r="F3" s="3"/>
      <c r="G3" s="3"/>
      <c r="H3" s="20"/>
      <c r="I3" s="3"/>
      <c r="J3" s="20"/>
    </row>
    <row r="4" spans="1:12" s="2" customFormat="1" ht="15" customHeight="1">
      <c r="B4" s="20"/>
      <c r="C4" s="20"/>
      <c r="D4" s="20"/>
      <c r="E4" s="3"/>
      <c r="F4" s="3"/>
      <c r="G4" s="3"/>
      <c r="H4" s="20"/>
      <c r="I4" s="3"/>
      <c r="J4" s="20"/>
    </row>
    <row r="5" spans="1:12" s="2" customFormat="1" ht="15" customHeight="1">
      <c r="A5" s="44" t="s">
        <v>193</v>
      </c>
      <c r="B5" s="19" t="s">
        <v>22</v>
      </c>
      <c r="C5" s="19" t="s">
        <v>192</v>
      </c>
      <c r="D5" s="19" t="s">
        <v>53</v>
      </c>
      <c r="E5" s="18" t="s">
        <v>23</v>
      </c>
      <c r="F5" s="18" t="s">
        <v>24</v>
      </c>
      <c r="G5" s="18" t="s">
        <v>25</v>
      </c>
      <c r="H5" s="19" t="s">
        <v>26</v>
      </c>
      <c r="I5" s="18" t="s">
        <v>190</v>
      </c>
      <c r="J5" s="19" t="s">
        <v>191</v>
      </c>
    </row>
    <row r="6" spans="1:12" ht="15" customHeight="1">
      <c r="A6" s="69" t="s">
        <v>127</v>
      </c>
      <c r="B6" s="72">
        <v>950497</v>
      </c>
      <c r="C6" s="72">
        <v>9901</v>
      </c>
      <c r="D6" s="72">
        <v>9945</v>
      </c>
      <c r="E6" s="79" t="s">
        <v>54</v>
      </c>
      <c r="F6" s="79"/>
      <c r="G6" s="79"/>
      <c r="H6" s="72"/>
      <c r="I6" s="79"/>
      <c r="J6" s="72"/>
    </row>
    <row r="7" spans="1:12" ht="15" customHeight="1">
      <c r="A7" s="70" t="s">
        <v>127</v>
      </c>
      <c r="B7" s="73">
        <v>950193</v>
      </c>
      <c r="C7" s="73">
        <v>9902</v>
      </c>
      <c r="D7" s="73">
        <v>9957</v>
      </c>
      <c r="E7" s="80" t="s">
        <v>68</v>
      </c>
      <c r="F7" s="80"/>
      <c r="G7" s="80"/>
      <c r="H7" s="73"/>
      <c r="I7" s="80"/>
      <c r="J7" s="73"/>
    </row>
    <row r="8" spans="1:12" ht="15" customHeight="1">
      <c r="A8" s="70" t="s">
        <v>127</v>
      </c>
      <c r="B8" s="73">
        <v>192342</v>
      </c>
      <c r="C8" s="73">
        <v>9903</v>
      </c>
      <c r="D8" s="73">
        <v>9931</v>
      </c>
      <c r="E8" s="80" t="s">
        <v>55</v>
      </c>
      <c r="F8" s="80"/>
      <c r="G8" s="80"/>
      <c r="H8" s="73"/>
      <c r="I8" s="80"/>
      <c r="J8" s="73"/>
    </row>
    <row r="9" spans="1:12" ht="15" customHeight="1">
      <c r="A9" s="70" t="s">
        <v>127</v>
      </c>
      <c r="B9" s="73"/>
      <c r="C9" s="73">
        <v>9904</v>
      </c>
      <c r="D9" s="73">
        <v>9939</v>
      </c>
      <c r="E9" s="80" t="s">
        <v>27</v>
      </c>
      <c r="F9" s="80"/>
      <c r="G9" s="80"/>
      <c r="H9" s="73"/>
      <c r="I9" s="80"/>
      <c r="J9" s="73"/>
    </row>
    <row r="10" spans="1:12" ht="15" customHeight="1">
      <c r="A10" s="70" t="s">
        <v>127</v>
      </c>
      <c r="B10" s="73">
        <v>220715</v>
      </c>
      <c r="C10" s="73">
        <v>9905</v>
      </c>
      <c r="D10" s="73">
        <v>9954</v>
      </c>
      <c r="E10" s="80" t="s">
        <v>129</v>
      </c>
      <c r="F10" s="80" t="s">
        <v>130</v>
      </c>
      <c r="G10" s="80" t="s">
        <v>131</v>
      </c>
      <c r="H10" s="73" t="s">
        <v>28</v>
      </c>
      <c r="I10" s="80" t="s">
        <v>132</v>
      </c>
      <c r="J10" s="73">
        <v>2</v>
      </c>
    </row>
    <row r="11" spans="1:12" ht="15" customHeight="1">
      <c r="A11" s="70" t="s">
        <v>127</v>
      </c>
      <c r="B11" s="73">
        <v>220675</v>
      </c>
      <c r="C11" s="73">
        <v>9906</v>
      </c>
      <c r="D11" s="73">
        <v>9950</v>
      </c>
      <c r="E11" s="80" t="s">
        <v>133</v>
      </c>
      <c r="F11" s="80" t="s">
        <v>134</v>
      </c>
      <c r="G11" s="80" t="s">
        <v>135</v>
      </c>
      <c r="H11" s="73" t="s">
        <v>28</v>
      </c>
      <c r="I11" s="80" t="s">
        <v>132</v>
      </c>
      <c r="J11" s="73">
        <v>3</v>
      </c>
    </row>
    <row r="12" spans="1:12" ht="15" customHeight="1">
      <c r="A12" s="70" t="s">
        <v>127</v>
      </c>
      <c r="B12" s="73">
        <v>220697</v>
      </c>
      <c r="C12" s="73">
        <v>9907</v>
      </c>
      <c r="D12" s="73">
        <v>9953</v>
      </c>
      <c r="E12" s="80" t="s">
        <v>136</v>
      </c>
      <c r="F12" s="80" t="s">
        <v>137</v>
      </c>
      <c r="G12" s="80" t="s">
        <v>138</v>
      </c>
      <c r="H12" s="73" t="s">
        <v>28</v>
      </c>
      <c r="I12" s="80" t="s">
        <v>132</v>
      </c>
      <c r="J12" s="73">
        <v>5</v>
      </c>
      <c r="L12" s="20"/>
    </row>
    <row r="13" spans="1:12" ht="15" customHeight="1">
      <c r="A13" s="70" t="s">
        <v>127</v>
      </c>
      <c r="B13" s="73">
        <v>220706</v>
      </c>
      <c r="C13" s="73">
        <v>9908</v>
      </c>
      <c r="D13" s="73">
        <v>9955</v>
      </c>
      <c r="E13" s="80" t="s">
        <v>139</v>
      </c>
      <c r="F13" s="80" t="s">
        <v>140</v>
      </c>
      <c r="G13" s="80" t="s">
        <v>141</v>
      </c>
      <c r="H13" s="73" t="s">
        <v>28</v>
      </c>
      <c r="I13" s="80" t="s">
        <v>132</v>
      </c>
      <c r="J13" s="73">
        <v>6</v>
      </c>
      <c r="L13" s="20"/>
    </row>
    <row r="14" spans="1:12" ht="15" customHeight="1">
      <c r="A14" s="70" t="s">
        <v>127</v>
      </c>
      <c r="B14" s="73">
        <v>220718</v>
      </c>
      <c r="C14" s="73">
        <v>9909</v>
      </c>
      <c r="D14" s="73">
        <v>9946</v>
      </c>
      <c r="E14" s="80" t="s">
        <v>142</v>
      </c>
      <c r="F14" s="80" t="s">
        <v>143</v>
      </c>
      <c r="G14" s="80" t="s">
        <v>144</v>
      </c>
      <c r="H14" s="73" t="s">
        <v>28</v>
      </c>
      <c r="I14" s="80" t="s">
        <v>132</v>
      </c>
      <c r="J14" s="73">
        <v>7</v>
      </c>
      <c r="L14" s="20"/>
    </row>
    <row r="15" spans="1:12" ht="15" customHeight="1">
      <c r="A15" s="71" t="s">
        <v>127</v>
      </c>
      <c r="B15" s="74">
        <v>220725</v>
      </c>
      <c r="C15" s="74">
        <v>9910</v>
      </c>
      <c r="D15" s="74">
        <v>9935</v>
      </c>
      <c r="E15" s="81" t="s">
        <v>145</v>
      </c>
      <c r="F15" s="81" t="s">
        <v>146</v>
      </c>
      <c r="G15" s="81" t="s">
        <v>144</v>
      </c>
      <c r="H15" s="74" t="s">
        <v>28</v>
      </c>
      <c r="I15" s="81" t="s">
        <v>132</v>
      </c>
      <c r="J15" s="74">
        <v>10</v>
      </c>
      <c r="L15" s="20"/>
    </row>
    <row r="16" spans="1:12" ht="15" customHeight="1">
      <c r="A16" s="69" t="s">
        <v>127</v>
      </c>
      <c r="B16" s="72">
        <v>220726</v>
      </c>
      <c r="C16" s="72">
        <v>9911</v>
      </c>
      <c r="D16" s="72">
        <v>9937</v>
      </c>
      <c r="E16" s="79" t="s">
        <v>145</v>
      </c>
      <c r="F16" s="79" t="s">
        <v>146</v>
      </c>
      <c r="G16" s="79" t="s">
        <v>147</v>
      </c>
      <c r="H16" s="72" t="s">
        <v>28</v>
      </c>
      <c r="I16" s="79" t="s">
        <v>132</v>
      </c>
      <c r="J16" s="72">
        <v>11</v>
      </c>
      <c r="L16" s="20"/>
    </row>
    <row r="17" spans="1:12" ht="15" customHeight="1">
      <c r="A17" s="70" t="s">
        <v>127</v>
      </c>
      <c r="B17" s="73">
        <v>220728</v>
      </c>
      <c r="C17" s="73">
        <v>9912</v>
      </c>
      <c r="D17" s="73">
        <v>9944</v>
      </c>
      <c r="E17" s="80" t="s">
        <v>148</v>
      </c>
      <c r="F17" s="80" t="s">
        <v>149</v>
      </c>
      <c r="G17" s="80" t="s">
        <v>150</v>
      </c>
      <c r="H17" s="73" t="s">
        <v>28</v>
      </c>
      <c r="I17" s="80" t="s">
        <v>132</v>
      </c>
      <c r="J17" s="73">
        <v>13</v>
      </c>
      <c r="L17" s="20"/>
    </row>
    <row r="18" spans="1:12" ht="15" customHeight="1">
      <c r="A18" s="70" t="s">
        <v>127</v>
      </c>
      <c r="B18" s="73">
        <v>220729</v>
      </c>
      <c r="C18" s="73">
        <v>9913</v>
      </c>
      <c r="D18" s="73">
        <v>9949</v>
      </c>
      <c r="E18" s="80" t="s">
        <v>148</v>
      </c>
      <c r="F18" s="80" t="s">
        <v>149</v>
      </c>
      <c r="G18" s="80" t="s">
        <v>144</v>
      </c>
      <c r="H18" s="73" t="s">
        <v>28</v>
      </c>
      <c r="I18" s="80" t="s">
        <v>132</v>
      </c>
      <c r="J18" s="73">
        <v>14</v>
      </c>
      <c r="L18" s="20"/>
    </row>
    <row r="19" spans="1:12" ht="15" customHeight="1">
      <c r="A19" s="70" t="s">
        <v>127</v>
      </c>
      <c r="B19" s="73">
        <v>220730</v>
      </c>
      <c r="C19" s="73">
        <v>9914</v>
      </c>
      <c r="D19" s="73">
        <v>9959</v>
      </c>
      <c r="E19" s="80" t="s">
        <v>151</v>
      </c>
      <c r="F19" s="80" t="s">
        <v>152</v>
      </c>
      <c r="G19" s="80" t="s">
        <v>150</v>
      </c>
      <c r="H19" s="73" t="s">
        <v>28</v>
      </c>
      <c r="I19" s="80" t="s">
        <v>132</v>
      </c>
      <c r="J19" s="73">
        <v>15</v>
      </c>
      <c r="L19" s="20"/>
    </row>
    <row r="20" spans="1:12" ht="15" customHeight="1">
      <c r="A20" s="70" t="s">
        <v>127</v>
      </c>
      <c r="B20" s="73">
        <v>220735</v>
      </c>
      <c r="C20" s="73">
        <v>9915</v>
      </c>
      <c r="D20" s="73">
        <v>9943</v>
      </c>
      <c r="E20" s="80" t="s">
        <v>153</v>
      </c>
      <c r="F20" s="80" t="s">
        <v>154</v>
      </c>
      <c r="G20" s="80" t="s">
        <v>131</v>
      </c>
      <c r="H20" s="73" t="s">
        <v>28</v>
      </c>
      <c r="I20" s="80" t="s">
        <v>132</v>
      </c>
      <c r="J20" s="73">
        <v>19</v>
      </c>
      <c r="L20" s="20"/>
    </row>
    <row r="21" spans="1:12" ht="15" customHeight="1">
      <c r="A21" s="70" t="s">
        <v>127</v>
      </c>
      <c r="B21" s="73">
        <v>220739</v>
      </c>
      <c r="C21" s="73">
        <v>9916</v>
      </c>
      <c r="D21" s="73">
        <v>9942</v>
      </c>
      <c r="E21" s="80" t="s">
        <v>155</v>
      </c>
      <c r="F21" s="80" t="s">
        <v>156</v>
      </c>
      <c r="G21" s="80" t="s">
        <v>150</v>
      </c>
      <c r="H21" s="73" t="s">
        <v>28</v>
      </c>
      <c r="I21" s="80" t="s">
        <v>132</v>
      </c>
      <c r="J21" s="73">
        <v>21</v>
      </c>
      <c r="L21" s="20"/>
    </row>
    <row r="22" spans="1:12" ht="15" customHeight="1">
      <c r="A22" s="70" t="s">
        <v>127</v>
      </c>
      <c r="B22" s="73">
        <v>220742</v>
      </c>
      <c r="C22" s="73">
        <v>9917</v>
      </c>
      <c r="D22" s="73">
        <v>9947</v>
      </c>
      <c r="E22" s="80" t="s">
        <v>157</v>
      </c>
      <c r="F22" s="80" t="s">
        <v>158</v>
      </c>
      <c r="G22" s="80" t="s">
        <v>159</v>
      </c>
      <c r="H22" s="73" t="s">
        <v>28</v>
      </c>
      <c r="I22" s="80" t="s">
        <v>132</v>
      </c>
      <c r="J22" s="73">
        <v>23</v>
      </c>
      <c r="L22" s="20"/>
    </row>
    <row r="23" spans="1:12" ht="15" customHeight="1">
      <c r="A23" s="70" t="s">
        <v>127</v>
      </c>
      <c r="B23" s="73">
        <v>220744</v>
      </c>
      <c r="C23" s="73">
        <v>9918</v>
      </c>
      <c r="D23" s="73">
        <v>9938</v>
      </c>
      <c r="E23" s="80" t="s">
        <v>160</v>
      </c>
      <c r="F23" s="80" t="s">
        <v>161</v>
      </c>
      <c r="G23" s="80" t="s">
        <v>150</v>
      </c>
      <c r="H23" s="73" t="s">
        <v>28</v>
      </c>
      <c r="I23" s="80" t="s">
        <v>132</v>
      </c>
      <c r="J23" s="73">
        <v>25</v>
      </c>
      <c r="L23" s="20"/>
    </row>
    <row r="24" spans="1:12" ht="15" customHeight="1">
      <c r="A24" s="70" t="s">
        <v>127</v>
      </c>
      <c r="B24" s="73">
        <v>220746</v>
      </c>
      <c r="C24" s="73">
        <v>9919</v>
      </c>
      <c r="D24" s="73">
        <v>9941</v>
      </c>
      <c r="E24" s="80" t="s">
        <v>162</v>
      </c>
      <c r="F24" s="80" t="s">
        <v>163</v>
      </c>
      <c r="G24" s="80" t="s">
        <v>164</v>
      </c>
      <c r="H24" s="73" t="s">
        <v>28</v>
      </c>
      <c r="I24" s="80" t="s">
        <v>132</v>
      </c>
      <c r="J24" s="73">
        <v>27</v>
      </c>
      <c r="L24" s="20"/>
    </row>
    <row r="25" spans="1:12" ht="15" customHeight="1">
      <c r="A25" s="71" t="s">
        <v>127</v>
      </c>
      <c r="B25" s="74">
        <v>220759</v>
      </c>
      <c r="C25" s="74">
        <v>9920</v>
      </c>
      <c r="D25" s="74">
        <v>9948</v>
      </c>
      <c r="E25" s="81" t="s">
        <v>165</v>
      </c>
      <c r="F25" s="81" t="s">
        <v>166</v>
      </c>
      <c r="G25" s="81" t="s">
        <v>167</v>
      </c>
      <c r="H25" s="74" t="s">
        <v>28</v>
      </c>
      <c r="I25" s="81" t="s">
        <v>132</v>
      </c>
      <c r="J25" s="74">
        <v>31</v>
      </c>
      <c r="L25" s="20"/>
    </row>
    <row r="26" spans="1:12" ht="15" customHeight="1">
      <c r="A26" s="69" t="s">
        <v>127</v>
      </c>
      <c r="B26" s="72">
        <v>220763</v>
      </c>
      <c r="C26" s="72">
        <v>9921</v>
      </c>
      <c r="D26" s="72">
        <v>9936</v>
      </c>
      <c r="E26" s="79" t="s">
        <v>168</v>
      </c>
      <c r="F26" s="79" t="s">
        <v>169</v>
      </c>
      <c r="G26" s="79" t="s">
        <v>170</v>
      </c>
      <c r="H26" s="72" t="s">
        <v>71</v>
      </c>
      <c r="I26" s="79" t="s">
        <v>132</v>
      </c>
      <c r="J26" s="72">
        <v>32</v>
      </c>
      <c r="L26" s="20"/>
    </row>
    <row r="27" spans="1:12" ht="15" customHeight="1">
      <c r="A27" s="70" t="s">
        <v>127</v>
      </c>
      <c r="B27" s="73">
        <v>220766</v>
      </c>
      <c r="C27" s="73">
        <v>9922</v>
      </c>
      <c r="D27" s="73">
        <v>9952</v>
      </c>
      <c r="E27" s="80" t="s">
        <v>171</v>
      </c>
      <c r="F27" s="80" t="s">
        <v>172</v>
      </c>
      <c r="G27" s="80" t="s">
        <v>173</v>
      </c>
      <c r="H27" s="73" t="s">
        <v>28</v>
      </c>
      <c r="I27" s="80" t="s">
        <v>132</v>
      </c>
      <c r="J27" s="73">
        <v>35</v>
      </c>
      <c r="L27" s="20"/>
    </row>
    <row r="28" spans="1:12" ht="15" customHeight="1">
      <c r="A28" s="70" t="s">
        <v>127</v>
      </c>
      <c r="B28" s="73">
        <v>220767</v>
      </c>
      <c r="C28" s="73">
        <v>9923</v>
      </c>
      <c r="D28" s="73">
        <v>9934</v>
      </c>
      <c r="E28" s="80" t="s">
        <v>171</v>
      </c>
      <c r="F28" s="80" t="s">
        <v>172</v>
      </c>
      <c r="G28" s="80" t="s">
        <v>174</v>
      </c>
      <c r="H28" s="73" t="s">
        <v>28</v>
      </c>
      <c r="I28" s="80" t="s">
        <v>132</v>
      </c>
      <c r="J28" s="73">
        <v>36</v>
      </c>
      <c r="L28" s="20"/>
    </row>
    <row r="29" spans="1:12" ht="15" customHeight="1">
      <c r="A29" s="70" t="s">
        <v>127</v>
      </c>
      <c r="B29" s="73">
        <v>220770</v>
      </c>
      <c r="C29" s="73">
        <v>9924</v>
      </c>
      <c r="D29" s="73">
        <v>9940</v>
      </c>
      <c r="E29" s="80" t="s">
        <v>171</v>
      </c>
      <c r="F29" s="80" t="s">
        <v>172</v>
      </c>
      <c r="G29" s="80" t="s">
        <v>175</v>
      </c>
      <c r="H29" s="73" t="s">
        <v>28</v>
      </c>
      <c r="I29" s="80" t="s">
        <v>132</v>
      </c>
      <c r="J29" s="73">
        <v>37</v>
      </c>
      <c r="L29" s="20"/>
    </row>
    <row r="30" spans="1:12" ht="15" customHeight="1">
      <c r="A30" s="70" t="s">
        <v>127</v>
      </c>
      <c r="B30" s="73">
        <v>191005</v>
      </c>
      <c r="C30" s="73">
        <v>9925</v>
      </c>
      <c r="D30" s="73">
        <v>9933</v>
      </c>
      <c r="E30" s="80" t="s">
        <v>176</v>
      </c>
      <c r="F30" s="80" t="s">
        <v>177</v>
      </c>
      <c r="G30" s="80" t="s">
        <v>178</v>
      </c>
      <c r="H30" s="73" t="s">
        <v>28</v>
      </c>
      <c r="I30" s="80" t="s">
        <v>132</v>
      </c>
      <c r="J30" s="73">
        <v>44</v>
      </c>
      <c r="L30" s="20"/>
    </row>
    <row r="31" spans="1:12" ht="15" customHeight="1">
      <c r="A31" s="70" t="s">
        <v>127</v>
      </c>
      <c r="B31" s="73">
        <v>220619</v>
      </c>
      <c r="C31" s="73">
        <v>9926</v>
      </c>
      <c r="D31" s="73">
        <v>9956</v>
      </c>
      <c r="E31" s="80" t="s">
        <v>179</v>
      </c>
      <c r="F31" s="80" t="s">
        <v>180</v>
      </c>
      <c r="G31" s="80"/>
      <c r="H31" s="73" t="s">
        <v>181</v>
      </c>
      <c r="I31" s="80" t="s">
        <v>132</v>
      </c>
      <c r="J31" s="73">
        <v>46</v>
      </c>
      <c r="L31" s="20"/>
    </row>
    <row r="32" spans="1:12" ht="15" customHeight="1">
      <c r="A32" s="70" t="s">
        <v>127</v>
      </c>
      <c r="B32" s="73">
        <v>220621</v>
      </c>
      <c r="C32" s="73">
        <v>9927</v>
      </c>
      <c r="D32" s="73">
        <v>9932</v>
      </c>
      <c r="E32" s="80" t="s">
        <v>182</v>
      </c>
      <c r="F32" s="80" t="s">
        <v>183</v>
      </c>
      <c r="G32" s="80"/>
      <c r="H32" s="73" t="s">
        <v>181</v>
      </c>
      <c r="I32" s="80" t="s">
        <v>132</v>
      </c>
      <c r="J32" s="73">
        <v>47</v>
      </c>
      <c r="L32" s="20"/>
    </row>
    <row r="33" spans="1:12" ht="15" customHeight="1">
      <c r="A33" s="70" t="s">
        <v>127</v>
      </c>
      <c r="B33" s="73">
        <v>220623</v>
      </c>
      <c r="C33" s="73">
        <v>9928</v>
      </c>
      <c r="D33" s="73">
        <v>9958</v>
      </c>
      <c r="E33" s="80" t="s">
        <v>184</v>
      </c>
      <c r="F33" s="80" t="s">
        <v>185</v>
      </c>
      <c r="G33" s="80"/>
      <c r="H33" s="73" t="s">
        <v>181</v>
      </c>
      <c r="I33" s="80" t="s">
        <v>132</v>
      </c>
      <c r="J33" s="73">
        <v>48</v>
      </c>
      <c r="L33" s="20"/>
    </row>
    <row r="34" spans="1:12" ht="15" customHeight="1">
      <c r="A34" s="70" t="s">
        <v>127</v>
      </c>
      <c r="B34" s="73">
        <v>201349</v>
      </c>
      <c r="C34" s="73">
        <v>9929</v>
      </c>
      <c r="D34" s="73">
        <v>9960</v>
      </c>
      <c r="E34" s="80" t="s">
        <v>69</v>
      </c>
      <c r="F34" s="80" t="s">
        <v>70</v>
      </c>
      <c r="G34" s="80" t="s">
        <v>186</v>
      </c>
      <c r="H34" s="73" t="s">
        <v>28</v>
      </c>
      <c r="I34" s="80" t="s">
        <v>132</v>
      </c>
      <c r="J34" s="73">
        <v>50</v>
      </c>
      <c r="L34" s="20"/>
    </row>
    <row r="35" spans="1:12" ht="15" customHeight="1">
      <c r="A35" s="71" t="s">
        <v>127</v>
      </c>
      <c r="B35" s="74">
        <v>220734</v>
      </c>
      <c r="C35" s="74">
        <v>9930</v>
      </c>
      <c r="D35" s="74">
        <v>9951</v>
      </c>
      <c r="E35" s="81" t="s">
        <v>187</v>
      </c>
      <c r="F35" s="81" t="s">
        <v>188</v>
      </c>
      <c r="G35" s="81" t="s">
        <v>189</v>
      </c>
      <c r="H35" s="74" t="s">
        <v>28</v>
      </c>
      <c r="I35" s="81" t="s">
        <v>132</v>
      </c>
      <c r="J35" s="74">
        <v>17</v>
      </c>
      <c r="L35" s="20"/>
    </row>
  </sheetData>
  <sortState xmlns:xlrd2="http://schemas.microsoft.com/office/spreadsheetml/2017/richdata2" ref="A6:L35">
    <sortCondition ref="C6:C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5589-D45B-4CA4-A023-BA757ED7583E}">
  <dimension ref="A1:L49"/>
  <sheetViews>
    <sheetView zoomScaleNormal="100" workbookViewId="0">
      <pane ySplit="5" topLeftCell="A6" activePane="bottomLeft" state="frozen"/>
      <selection pane="bottomLeft" activeCell="M13" sqref="M13"/>
    </sheetView>
  </sheetViews>
  <sheetFormatPr defaultRowHeight="12"/>
  <cols>
    <col min="1" max="1" width="8.28515625" style="15" customWidth="1"/>
    <col min="2" max="2" width="35.7109375" style="6" customWidth="1"/>
    <col min="3" max="3" width="6.28515625" style="6" customWidth="1"/>
    <col min="4" max="12" width="6.28515625" style="5" customWidth="1"/>
    <col min="13" max="244" width="8.85546875" style="6"/>
    <col min="245" max="245" width="8.28515625" style="6" customWidth="1"/>
    <col min="246" max="246" width="39.5703125" style="6" customWidth="1"/>
    <col min="247" max="268" width="6.28515625" style="6" customWidth="1"/>
    <col min="269" max="500" width="8.85546875" style="6"/>
    <col min="501" max="501" width="8.28515625" style="6" customWidth="1"/>
    <col min="502" max="502" width="39.5703125" style="6" customWidth="1"/>
    <col min="503" max="524" width="6.28515625" style="6" customWidth="1"/>
    <col min="525" max="756" width="8.85546875" style="6"/>
    <col min="757" max="757" width="8.28515625" style="6" customWidth="1"/>
    <col min="758" max="758" width="39.5703125" style="6" customWidth="1"/>
    <col min="759" max="780" width="6.28515625" style="6" customWidth="1"/>
    <col min="781" max="1012" width="8.85546875" style="6"/>
    <col min="1013" max="1013" width="8.28515625" style="6" customWidth="1"/>
    <col min="1014" max="1014" width="39.5703125" style="6" customWidth="1"/>
    <col min="1015" max="1036" width="6.28515625" style="6" customWidth="1"/>
    <col min="1037" max="1268" width="8.85546875" style="6"/>
    <col min="1269" max="1269" width="8.28515625" style="6" customWidth="1"/>
    <col min="1270" max="1270" width="39.5703125" style="6" customWidth="1"/>
    <col min="1271" max="1292" width="6.28515625" style="6" customWidth="1"/>
    <col min="1293" max="1524" width="8.85546875" style="6"/>
    <col min="1525" max="1525" width="8.28515625" style="6" customWidth="1"/>
    <col min="1526" max="1526" width="39.5703125" style="6" customWidth="1"/>
    <col min="1527" max="1548" width="6.28515625" style="6" customWidth="1"/>
    <col min="1549" max="1780" width="8.85546875" style="6"/>
    <col min="1781" max="1781" width="8.28515625" style="6" customWidth="1"/>
    <col min="1782" max="1782" width="39.5703125" style="6" customWidth="1"/>
    <col min="1783" max="1804" width="6.28515625" style="6" customWidth="1"/>
    <col min="1805" max="2036" width="8.85546875" style="6"/>
    <col min="2037" max="2037" width="8.28515625" style="6" customWidth="1"/>
    <col min="2038" max="2038" width="39.5703125" style="6" customWidth="1"/>
    <col min="2039" max="2060" width="6.28515625" style="6" customWidth="1"/>
    <col min="2061" max="2292" width="8.85546875" style="6"/>
    <col min="2293" max="2293" width="8.28515625" style="6" customWidth="1"/>
    <col min="2294" max="2294" width="39.5703125" style="6" customWidth="1"/>
    <col min="2295" max="2316" width="6.28515625" style="6" customWidth="1"/>
    <col min="2317" max="2548" width="8.85546875" style="6"/>
    <col min="2549" max="2549" width="8.28515625" style="6" customWidth="1"/>
    <col min="2550" max="2550" width="39.5703125" style="6" customWidth="1"/>
    <col min="2551" max="2572" width="6.28515625" style="6" customWidth="1"/>
    <col min="2573" max="2804" width="8.85546875" style="6"/>
    <col min="2805" max="2805" width="8.28515625" style="6" customWidth="1"/>
    <col min="2806" max="2806" width="39.5703125" style="6" customWidth="1"/>
    <col min="2807" max="2828" width="6.28515625" style="6" customWidth="1"/>
    <col min="2829" max="3060" width="8.85546875" style="6"/>
    <col min="3061" max="3061" width="8.28515625" style="6" customWidth="1"/>
    <col min="3062" max="3062" width="39.5703125" style="6" customWidth="1"/>
    <col min="3063" max="3084" width="6.28515625" style="6" customWidth="1"/>
    <col min="3085" max="3316" width="8.85546875" style="6"/>
    <col min="3317" max="3317" width="8.28515625" style="6" customWidth="1"/>
    <col min="3318" max="3318" width="39.5703125" style="6" customWidth="1"/>
    <col min="3319" max="3340" width="6.28515625" style="6" customWidth="1"/>
    <col min="3341" max="3572" width="8.85546875" style="6"/>
    <col min="3573" max="3573" width="8.28515625" style="6" customWidth="1"/>
    <col min="3574" max="3574" width="39.5703125" style="6" customWidth="1"/>
    <col min="3575" max="3596" width="6.28515625" style="6" customWidth="1"/>
    <col min="3597" max="3828" width="8.85546875" style="6"/>
    <col min="3829" max="3829" width="8.28515625" style="6" customWidth="1"/>
    <col min="3830" max="3830" width="39.5703125" style="6" customWidth="1"/>
    <col min="3831" max="3852" width="6.28515625" style="6" customWidth="1"/>
    <col min="3853" max="4084" width="8.85546875" style="6"/>
    <col min="4085" max="4085" width="8.28515625" style="6" customWidth="1"/>
    <col min="4086" max="4086" width="39.5703125" style="6" customWidth="1"/>
    <col min="4087" max="4108" width="6.28515625" style="6" customWidth="1"/>
    <col min="4109" max="4340" width="8.85546875" style="6"/>
    <col min="4341" max="4341" width="8.28515625" style="6" customWidth="1"/>
    <col min="4342" max="4342" width="39.5703125" style="6" customWidth="1"/>
    <col min="4343" max="4364" width="6.28515625" style="6" customWidth="1"/>
    <col min="4365" max="4596" width="8.85546875" style="6"/>
    <col min="4597" max="4597" width="8.28515625" style="6" customWidth="1"/>
    <col min="4598" max="4598" width="39.5703125" style="6" customWidth="1"/>
    <col min="4599" max="4620" width="6.28515625" style="6" customWidth="1"/>
    <col min="4621" max="4852" width="8.85546875" style="6"/>
    <col min="4853" max="4853" width="8.28515625" style="6" customWidth="1"/>
    <col min="4854" max="4854" width="39.5703125" style="6" customWidth="1"/>
    <col min="4855" max="4876" width="6.28515625" style="6" customWidth="1"/>
    <col min="4877" max="5108" width="8.85546875" style="6"/>
    <col min="5109" max="5109" width="8.28515625" style="6" customWidth="1"/>
    <col min="5110" max="5110" width="39.5703125" style="6" customWidth="1"/>
    <col min="5111" max="5132" width="6.28515625" style="6" customWidth="1"/>
    <col min="5133" max="5364" width="8.85546875" style="6"/>
    <col min="5365" max="5365" width="8.28515625" style="6" customWidth="1"/>
    <col min="5366" max="5366" width="39.5703125" style="6" customWidth="1"/>
    <col min="5367" max="5388" width="6.28515625" style="6" customWidth="1"/>
    <col min="5389" max="5620" width="8.85546875" style="6"/>
    <col min="5621" max="5621" width="8.28515625" style="6" customWidth="1"/>
    <col min="5622" max="5622" width="39.5703125" style="6" customWidth="1"/>
    <col min="5623" max="5644" width="6.28515625" style="6" customWidth="1"/>
    <col min="5645" max="5876" width="8.85546875" style="6"/>
    <col min="5877" max="5877" width="8.28515625" style="6" customWidth="1"/>
    <col min="5878" max="5878" width="39.5703125" style="6" customWidth="1"/>
    <col min="5879" max="5900" width="6.28515625" style="6" customWidth="1"/>
    <col min="5901" max="6132" width="8.85546875" style="6"/>
    <col min="6133" max="6133" width="8.28515625" style="6" customWidth="1"/>
    <col min="6134" max="6134" width="39.5703125" style="6" customWidth="1"/>
    <col min="6135" max="6156" width="6.28515625" style="6" customWidth="1"/>
    <col min="6157" max="6388" width="8.85546875" style="6"/>
    <col min="6389" max="6389" width="8.28515625" style="6" customWidth="1"/>
    <col min="6390" max="6390" width="39.5703125" style="6" customWidth="1"/>
    <col min="6391" max="6412" width="6.28515625" style="6" customWidth="1"/>
    <col min="6413" max="6644" width="8.85546875" style="6"/>
    <col min="6645" max="6645" width="8.28515625" style="6" customWidth="1"/>
    <col min="6646" max="6646" width="39.5703125" style="6" customWidth="1"/>
    <col min="6647" max="6668" width="6.28515625" style="6" customWidth="1"/>
    <col min="6669" max="6900" width="8.85546875" style="6"/>
    <col min="6901" max="6901" width="8.28515625" style="6" customWidth="1"/>
    <col min="6902" max="6902" width="39.5703125" style="6" customWidth="1"/>
    <col min="6903" max="6924" width="6.28515625" style="6" customWidth="1"/>
    <col min="6925" max="7156" width="8.85546875" style="6"/>
    <col min="7157" max="7157" width="8.28515625" style="6" customWidth="1"/>
    <col min="7158" max="7158" width="39.5703125" style="6" customWidth="1"/>
    <col min="7159" max="7180" width="6.28515625" style="6" customWidth="1"/>
    <col min="7181" max="7412" width="8.85546875" style="6"/>
    <col min="7413" max="7413" width="8.28515625" style="6" customWidth="1"/>
    <col min="7414" max="7414" width="39.5703125" style="6" customWidth="1"/>
    <col min="7415" max="7436" width="6.28515625" style="6" customWidth="1"/>
    <col min="7437" max="7668" width="8.85546875" style="6"/>
    <col min="7669" max="7669" width="8.28515625" style="6" customWidth="1"/>
    <col min="7670" max="7670" width="39.5703125" style="6" customWidth="1"/>
    <col min="7671" max="7692" width="6.28515625" style="6" customWidth="1"/>
    <col min="7693" max="7924" width="8.85546875" style="6"/>
    <col min="7925" max="7925" width="8.28515625" style="6" customWidth="1"/>
    <col min="7926" max="7926" width="39.5703125" style="6" customWidth="1"/>
    <col min="7927" max="7948" width="6.28515625" style="6" customWidth="1"/>
    <col min="7949" max="8180" width="8.85546875" style="6"/>
    <col min="8181" max="8181" width="8.28515625" style="6" customWidth="1"/>
    <col min="8182" max="8182" width="39.5703125" style="6" customWidth="1"/>
    <col min="8183" max="8204" width="6.28515625" style="6" customWidth="1"/>
    <col min="8205" max="8436" width="8.85546875" style="6"/>
    <col min="8437" max="8437" width="8.28515625" style="6" customWidth="1"/>
    <col min="8438" max="8438" width="39.5703125" style="6" customWidth="1"/>
    <col min="8439" max="8460" width="6.28515625" style="6" customWidth="1"/>
    <col min="8461" max="8692" width="8.85546875" style="6"/>
    <col min="8693" max="8693" width="8.28515625" style="6" customWidth="1"/>
    <col min="8694" max="8694" width="39.5703125" style="6" customWidth="1"/>
    <col min="8695" max="8716" width="6.28515625" style="6" customWidth="1"/>
    <col min="8717" max="8948" width="8.85546875" style="6"/>
    <col min="8949" max="8949" width="8.28515625" style="6" customWidth="1"/>
    <col min="8950" max="8950" width="39.5703125" style="6" customWidth="1"/>
    <col min="8951" max="8972" width="6.28515625" style="6" customWidth="1"/>
    <col min="8973" max="9204" width="8.85546875" style="6"/>
    <col min="9205" max="9205" width="8.28515625" style="6" customWidth="1"/>
    <col min="9206" max="9206" width="39.5703125" style="6" customWidth="1"/>
    <col min="9207" max="9228" width="6.28515625" style="6" customWidth="1"/>
    <col min="9229" max="9460" width="8.85546875" style="6"/>
    <col min="9461" max="9461" width="8.28515625" style="6" customWidth="1"/>
    <col min="9462" max="9462" width="39.5703125" style="6" customWidth="1"/>
    <col min="9463" max="9484" width="6.28515625" style="6" customWidth="1"/>
    <col min="9485" max="9716" width="8.85546875" style="6"/>
    <col min="9717" max="9717" width="8.28515625" style="6" customWidth="1"/>
    <col min="9718" max="9718" width="39.5703125" style="6" customWidth="1"/>
    <col min="9719" max="9740" width="6.28515625" style="6" customWidth="1"/>
    <col min="9741" max="9972" width="8.85546875" style="6"/>
    <col min="9973" max="9973" width="8.28515625" style="6" customWidth="1"/>
    <col min="9974" max="9974" width="39.5703125" style="6" customWidth="1"/>
    <col min="9975" max="9996" width="6.28515625" style="6" customWidth="1"/>
    <col min="9997" max="10228" width="8.85546875" style="6"/>
    <col min="10229" max="10229" width="8.28515625" style="6" customWidth="1"/>
    <col min="10230" max="10230" width="39.5703125" style="6" customWidth="1"/>
    <col min="10231" max="10252" width="6.28515625" style="6" customWidth="1"/>
    <col min="10253" max="10484" width="8.85546875" style="6"/>
    <col min="10485" max="10485" width="8.28515625" style="6" customWidth="1"/>
    <col min="10486" max="10486" width="39.5703125" style="6" customWidth="1"/>
    <col min="10487" max="10508" width="6.28515625" style="6" customWidth="1"/>
    <col min="10509" max="10740" width="8.85546875" style="6"/>
    <col min="10741" max="10741" width="8.28515625" style="6" customWidth="1"/>
    <col min="10742" max="10742" width="39.5703125" style="6" customWidth="1"/>
    <col min="10743" max="10764" width="6.28515625" style="6" customWidth="1"/>
    <col min="10765" max="10996" width="8.85546875" style="6"/>
    <col min="10997" max="10997" width="8.28515625" style="6" customWidth="1"/>
    <col min="10998" max="10998" width="39.5703125" style="6" customWidth="1"/>
    <col min="10999" max="11020" width="6.28515625" style="6" customWidth="1"/>
    <col min="11021" max="11252" width="8.85546875" style="6"/>
    <col min="11253" max="11253" width="8.28515625" style="6" customWidth="1"/>
    <col min="11254" max="11254" width="39.5703125" style="6" customWidth="1"/>
    <col min="11255" max="11276" width="6.28515625" style="6" customWidth="1"/>
    <col min="11277" max="11508" width="8.85546875" style="6"/>
    <col min="11509" max="11509" width="8.28515625" style="6" customWidth="1"/>
    <col min="11510" max="11510" width="39.5703125" style="6" customWidth="1"/>
    <col min="11511" max="11532" width="6.28515625" style="6" customWidth="1"/>
    <col min="11533" max="11764" width="8.85546875" style="6"/>
    <col min="11765" max="11765" width="8.28515625" style="6" customWidth="1"/>
    <col min="11766" max="11766" width="39.5703125" style="6" customWidth="1"/>
    <col min="11767" max="11788" width="6.28515625" style="6" customWidth="1"/>
    <col min="11789" max="12020" width="8.85546875" style="6"/>
    <col min="12021" max="12021" width="8.28515625" style="6" customWidth="1"/>
    <col min="12022" max="12022" width="39.5703125" style="6" customWidth="1"/>
    <col min="12023" max="12044" width="6.28515625" style="6" customWidth="1"/>
    <col min="12045" max="12276" width="8.85546875" style="6"/>
    <col min="12277" max="12277" width="8.28515625" style="6" customWidth="1"/>
    <col min="12278" max="12278" width="39.5703125" style="6" customWidth="1"/>
    <col min="12279" max="12300" width="6.28515625" style="6" customWidth="1"/>
    <col min="12301" max="12532" width="8.85546875" style="6"/>
    <col min="12533" max="12533" width="8.28515625" style="6" customWidth="1"/>
    <col min="12534" max="12534" width="39.5703125" style="6" customWidth="1"/>
    <col min="12535" max="12556" width="6.28515625" style="6" customWidth="1"/>
    <col min="12557" max="12788" width="8.85546875" style="6"/>
    <col min="12789" max="12789" width="8.28515625" style="6" customWidth="1"/>
    <col min="12790" max="12790" width="39.5703125" style="6" customWidth="1"/>
    <col min="12791" max="12812" width="6.28515625" style="6" customWidth="1"/>
    <col min="12813" max="13044" width="8.85546875" style="6"/>
    <col min="13045" max="13045" width="8.28515625" style="6" customWidth="1"/>
    <col min="13046" max="13046" width="39.5703125" style="6" customWidth="1"/>
    <col min="13047" max="13068" width="6.28515625" style="6" customWidth="1"/>
    <col min="13069" max="13300" width="8.85546875" style="6"/>
    <col min="13301" max="13301" width="8.28515625" style="6" customWidth="1"/>
    <col min="13302" max="13302" width="39.5703125" style="6" customWidth="1"/>
    <col min="13303" max="13324" width="6.28515625" style="6" customWidth="1"/>
    <col min="13325" max="13556" width="8.85546875" style="6"/>
    <col min="13557" max="13557" width="8.28515625" style="6" customWidth="1"/>
    <col min="13558" max="13558" width="39.5703125" style="6" customWidth="1"/>
    <col min="13559" max="13580" width="6.28515625" style="6" customWidth="1"/>
    <col min="13581" max="13812" width="8.85546875" style="6"/>
    <col min="13813" max="13813" width="8.28515625" style="6" customWidth="1"/>
    <col min="13814" max="13814" width="39.5703125" style="6" customWidth="1"/>
    <col min="13815" max="13836" width="6.28515625" style="6" customWidth="1"/>
    <col min="13837" max="14068" width="8.85546875" style="6"/>
    <col min="14069" max="14069" width="8.28515625" style="6" customWidth="1"/>
    <col min="14070" max="14070" width="39.5703125" style="6" customWidth="1"/>
    <col min="14071" max="14092" width="6.28515625" style="6" customWidth="1"/>
    <col min="14093" max="14324" width="8.85546875" style="6"/>
    <col min="14325" max="14325" width="8.28515625" style="6" customWidth="1"/>
    <col min="14326" max="14326" width="39.5703125" style="6" customWidth="1"/>
    <col min="14327" max="14348" width="6.28515625" style="6" customWidth="1"/>
    <col min="14349" max="14580" width="8.85546875" style="6"/>
    <col min="14581" max="14581" width="8.28515625" style="6" customWidth="1"/>
    <col min="14582" max="14582" width="39.5703125" style="6" customWidth="1"/>
    <col min="14583" max="14604" width="6.28515625" style="6" customWidth="1"/>
    <col min="14605" max="14836" width="8.85546875" style="6"/>
    <col min="14837" max="14837" width="8.28515625" style="6" customWidth="1"/>
    <col min="14838" max="14838" width="39.5703125" style="6" customWidth="1"/>
    <col min="14839" max="14860" width="6.28515625" style="6" customWidth="1"/>
    <col min="14861" max="15092" width="8.85546875" style="6"/>
    <col min="15093" max="15093" width="8.28515625" style="6" customWidth="1"/>
    <col min="15094" max="15094" width="39.5703125" style="6" customWidth="1"/>
    <col min="15095" max="15116" width="6.28515625" style="6" customWidth="1"/>
    <col min="15117" max="15348" width="8.85546875" style="6"/>
    <col min="15349" max="15349" width="8.28515625" style="6" customWidth="1"/>
    <col min="15350" max="15350" width="39.5703125" style="6" customWidth="1"/>
    <col min="15351" max="15372" width="6.28515625" style="6" customWidth="1"/>
    <col min="15373" max="15604" width="8.85546875" style="6"/>
    <col min="15605" max="15605" width="8.28515625" style="6" customWidth="1"/>
    <col min="15606" max="15606" width="39.5703125" style="6" customWidth="1"/>
    <col min="15607" max="15628" width="6.28515625" style="6" customWidth="1"/>
    <col min="15629" max="15860" width="8.85546875" style="6"/>
    <col min="15861" max="15861" width="8.28515625" style="6" customWidth="1"/>
    <col min="15862" max="15862" width="39.5703125" style="6" customWidth="1"/>
    <col min="15863" max="15884" width="6.28515625" style="6" customWidth="1"/>
    <col min="15885" max="16116" width="8.85546875" style="6"/>
    <col min="16117" max="16117" width="8.28515625" style="6" customWidth="1"/>
    <col min="16118" max="16118" width="39.5703125" style="6" customWidth="1"/>
    <col min="16119" max="16140" width="6.28515625" style="6" customWidth="1"/>
    <col min="16141" max="16375" width="8.85546875" style="6"/>
    <col min="16376" max="16384" width="8.85546875" style="6" customWidth="1"/>
  </cols>
  <sheetData>
    <row r="1" spans="1:12" ht="15" customHeight="1">
      <c r="A1" s="4" t="s">
        <v>128</v>
      </c>
      <c r="B1" s="21"/>
      <c r="C1" s="2" t="s">
        <v>30</v>
      </c>
      <c r="D1" s="78"/>
      <c r="E1" s="78"/>
      <c r="F1" s="78"/>
      <c r="G1" s="78"/>
      <c r="H1" s="78"/>
      <c r="I1" s="78"/>
      <c r="J1" s="78"/>
      <c r="K1" s="78"/>
      <c r="L1" s="78"/>
    </row>
    <row r="2" spans="1:12" ht="15" customHeight="1"/>
    <row r="3" spans="1:12" ht="15" customHeight="1">
      <c r="A3" s="7" t="s">
        <v>33</v>
      </c>
    </row>
    <row r="4" spans="1:12" ht="15" customHeight="1"/>
    <row r="5" spans="1:12" ht="15" customHeight="1">
      <c r="A5" s="19" t="s">
        <v>192</v>
      </c>
      <c r="B5" s="22" t="s">
        <v>23</v>
      </c>
      <c r="C5" s="23" t="s">
        <v>266</v>
      </c>
      <c r="D5" s="23" t="s">
        <v>287</v>
      </c>
      <c r="E5" s="23" t="s">
        <v>396</v>
      </c>
      <c r="F5" s="23" t="s">
        <v>391</v>
      </c>
      <c r="G5" s="23" t="s">
        <v>328</v>
      </c>
      <c r="H5" s="23" t="s">
        <v>100</v>
      </c>
      <c r="I5" s="23" t="s">
        <v>322</v>
      </c>
      <c r="J5" s="23" t="s">
        <v>334</v>
      </c>
      <c r="K5" s="23" t="s">
        <v>422</v>
      </c>
      <c r="L5" s="23" t="s">
        <v>31</v>
      </c>
    </row>
    <row r="6" spans="1:12" ht="15" customHeight="1">
      <c r="A6" s="72">
        <v>9901</v>
      </c>
      <c r="B6" s="79" t="s">
        <v>54</v>
      </c>
      <c r="C6" s="24"/>
      <c r="D6" s="24"/>
      <c r="E6" s="24"/>
      <c r="F6" s="24"/>
      <c r="G6" s="24"/>
      <c r="H6" s="125"/>
      <c r="I6" s="24"/>
      <c r="J6" s="24"/>
      <c r="K6" s="125"/>
      <c r="L6" s="24">
        <f>SUM(C6:K6)</f>
        <v>0</v>
      </c>
    </row>
    <row r="7" spans="1:12" ht="15" customHeight="1">
      <c r="A7" s="73">
        <v>9902</v>
      </c>
      <c r="B7" s="80" t="s">
        <v>68</v>
      </c>
      <c r="C7" s="25"/>
      <c r="D7" s="25"/>
      <c r="E7" s="25"/>
      <c r="F7" s="25"/>
      <c r="G7" s="25"/>
      <c r="H7" s="73"/>
      <c r="I7" s="25"/>
      <c r="J7" s="25"/>
      <c r="K7" s="73">
        <v>1</v>
      </c>
      <c r="L7" s="25">
        <f t="shared" ref="L7:L35" si="0">SUM(C7:K7)</f>
        <v>1</v>
      </c>
    </row>
    <row r="8" spans="1:12" ht="15" customHeight="1">
      <c r="A8" s="73">
        <v>9903</v>
      </c>
      <c r="B8" s="80" t="s">
        <v>55</v>
      </c>
      <c r="C8" s="25"/>
      <c r="D8" s="25"/>
      <c r="E8" s="25"/>
      <c r="F8" s="25"/>
      <c r="G8" s="25"/>
      <c r="H8" s="73"/>
      <c r="I8" s="25"/>
      <c r="J8" s="25"/>
      <c r="K8" s="73"/>
      <c r="L8" s="25">
        <f t="shared" si="0"/>
        <v>0</v>
      </c>
    </row>
    <row r="9" spans="1:12" ht="15" customHeight="1">
      <c r="A9" s="73">
        <v>9904</v>
      </c>
      <c r="B9" s="80" t="s">
        <v>27</v>
      </c>
      <c r="C9" s="25"/>
      <c r="D9" s="25"/>
      <c r="E9" s="25"/>
      <c r="F9" s="25"/>
      <c r="G9" s="25"/>
      <c r="H9" s="73"/>
      <c r="I9" s="25"/>
      <c r="J9" s="25"/>
      <c r="K9" s="73">
        <v>1</v>
      </c>
      <c r="L9" s="25">
        <f t="shared" si="0"/>
        <v>1</v>
      </c>
    </row>
    <row r="10" spans="1:12" ht="15" customHeight="1">
      <c r="A10" s="73">
        <v>9905</v>
      </c>
      <c r="B10" s="80" t="s">
        <v>129</v>
      </c>
      <c r="C10" s="25" t="s">
        <v>32</v>
      </c>
      <c r="D10" s="25">
        <v>1</v>
      </c>
      <c r="E10" s="25"/>
      <c r="F10" s="25">
        <v>1</v>
      </c>
      <c r="G10" s="25"/>
      <c r="H10" s="73">
        <v>1</v>
      </c>
      <c r="I10" s="25"/>
      <c r="J10" s="25"/>
      <c r="K10" s="73"/>
      <c r="L10" s="25">
        <f t="shared" si="0"/>
        <v>3</v>
      </c>
    </row>
    <row r="11" spans="1:12" ht="15" customHeight="1">
      <c r="A11" s="73">
        <v>9906</v>
      </c>
      <c r="B11" s="80" t="s">
        <v>133</v>
      </c>
      <c r="C11" s="25" t="s">
        <v>32</v>
      </c>
      <c r="D11" s="25"/>
      <c r="E11" s="25"/>
      <c r="F11" s="25">
        <v>1</v>
      </c>
      <c r="G11" s="25"/>
      <c r="H11" s="73">
        <v>1</v>
      </c>
      <c r="I11" s="25"/>
      <c r="J11" s="25"/>
      <c r="K11" s="73"/>
      <c r="L11" s="25">
        <f t="shared" si="0"/>
        <v>2</v>
      </c>
    </row>
    <row r="12" spans="1:12" ht="15" customHeight="1">
      <c r="A12" s="73">
        <v>9907</v>
      </c>
      <c r="B12" s="80" t="s">
        <v>136</v>
      </c>
      <c r="C12" s="25" t="s">
        <v>32</v>
      </c>
      <c r="D12" s="25">
        <v>1</v>
      </c>
      <c r="E12" s="25"/>
      <c r="F12" s="25">
        <v>1</v>
      </c>
      <c r="G12" s="25"/>
      <c r="H12" s="73">
        <v>1</v>
      </c>
      <c r="I12" s="25">
        <v>1</v>
      </c>
      <c r="J12" s="25"/>
      <c r="K12" s="73">
        <v>1</v>
      </c>
      <c r="L12" s="25">
        <f t="shared" si="0"/>
        <v>5</v>
      </c>
    </row>
    <row r="13" spans="1:12" ht="15" customHeight="1">
      <c r="A13" s="73">
        <v>9908</v>
      </c>
      <c r="B13" s="80" t="s">
        <v>139</v>
      </c>
      <c r="C13" s="25" t="s">
        <v>32</v>
      </c>
      <c r="D13" s="25"/>
      <c r="E13" s="25">
        <v>1</v>
      </c>
      <c r="F13" s="25">
        <v>1</v>
      </c>
      <c r="G13" s="25"/>
      <c r="H13" s="73">
        <v>1</v>
      </c>
      <c r="I13" s="25"/>
      <c r="J13" s="25">
        <v>1</v>
      </c>
      <c r="K13" s="73"/>
      <c r="L13" s="25">
        <f t="shared" si="0"/>
        <v>4</v>
      </c>
    </row>
    <row r="14" spans="1:12" ht="15" customHeight="1">
      <c r="A14" s="73">
        <v>9909</v>
      </c>
      <c r="B14" s="80" t="s">
        <v>142</v>
      </c>
      <c r="C14" s="25">
        <v>1</v>
      </c>
      <c r="D14" s="25"/>
      <c r="E14" s="25">
        <v>1</v>
      </c>
      <c r="F14" s="25">
        <v>1</v>
      </c>
      <c r="G14" s="25"/>
      <c r="H14" s="73">
        <v>1</v>
      </c>
      <c r="I14" s="25">
        <v>1</v>
      </c>
      <c r="J14" s="25"/>
      <c r="K14" s="73"/>
      <c r="L14" s="25">
        <f t="shared" si="0"/>
        <v>5</v>
      </c>
    </row>
    <row r="15" spans="1:12" ht="15" customHeight="1">
      <c r="A15" s="74">
        <v>9910</v>
      </c>
      <c r="B15" s="81" t="s">
        <v>145</v>
      </c>
      <c r="C15" s="26">
        <v>1</v>
      </c>
      <c r="D15" s="26">
        <v>1</v>
      </c>
      <c r="E15" s="26"/>
      <c r="F15" s="26">
        <v>1</v>
      </c>
      <c r="G15" s="26"/>
      <c r="H15" s="74">
        <v>1</v>
      </c>
      <c r="I15" s="26"/>
      <c r="J15" s="26">
        <v>1</v>
      </c>
      <c r="K15" s="74">
        <v>1</v>
      </c>
      <c r="L15" s="26">
        <f t="shared" si="0"/>
        <v>6</v>
      </c>
    </row>
    <row r="16" spans="1:12" ht="15" customHeight="1">
      <c r="A16" s="72">
        <v>9911</v>
      </c>
      <c r="B16" s="79" t="s">
        <v>145</v>
      </c>
      <c r="C16" s="24">
        <v>1</v>
      </c>
      <c r="D16" s="24">
        <v>1</v>
      </c>
      <c r="E16" s="24"/>
      <c r="F16" s="24">
        <v>1</v>
      </c>
      <c r="G16" s="24"/>
      <c r="H16" s="72">
        <v>1</v>
      </c>
      <c r="I16" s="24"/>
      <c r="J16" s="24"/>
      <c r="K16" s="72"/>
      <c r="L16" s="24">
        <f t="shared" si="0"/>
        <v>4</v>
      </c>
    </row>
    <row r="17" spans="1:12" ht="15" customHeight="1">
      <c r="A17" s="73">
        <v>9912</v>
      </c>
      <c r="B17" s="80" t="s">
        <v>148</v>
      </c>
      <c r="C17" s="25"/>
      <c r="D17" s="25"/>
      <c r="E17" s="25">
        <v>1</v>
      </c>
      <c r="F17" s="25">
        <v>1</v>
      </c>
      <c r="G17" s="25"/>
      <c r="H17" s="73">
        <v>1</v>
      </c>
      <c r="I17" s="25"/>
      <c r="J17" s="25">
        <v>1</v>
      </c>
      <c r="K17" s="73"/>
      <c r="L17" s="25">
        <f t="shared" si="0"/>
        <v>4</v>
      </c>
    </row>
    <row r="18" spans="1:12" ht="15" customHeight="1">
      <c r="A18" s="73">
        <v>9913</v>
      </c>
      <c r="B18" s="80" t="s">
        <v>148</v>
      </c>
      <c r="C18" s="25">
        <v>1</v>
      </c>
      <c r="D18" s="25"/>
      <c r="E18" s="25"/>
      <c r="F18" s="25">
        <v>1</v>
      </c>
      <c r="G18" s="25"/>
      <c r="H18" s="73"/>
      <c r="I18" s="25"/>
      <c r="J18" s="25"/>
      <c r="K18" s="73">
        <v>1</v>
      </c>
      <c r="L18" s="25">
        <f t="shared" si="0"/>
        <v>3</v>
      </c>
    </row>
    <row r="19" spans="1:12" ht="15" customHeight="1">
      <c r="A19" s="73">
        <v>9914</v>
      </c>
      <c r="B19" s="80" t="s">
        <v>151</v>
      </c>
      <c r="C19" s="25">
        <v>1</v>
      </c>
      <c r="D19" s="25">
        <v>1</v>
      </c>
      <c r="E19" s="25">
        <v>1</v>
      </c>
      <c r="F19" s="25">
        <v>1</v>
      </c>
      <c r="G19" s="25"/>
      <c r="H19" s="73"/>
      <c r="I19" s="25">
        <v>1</v>
      </c>
      <c r="J19" s="25">
        <v>1</v>
      </c>
      <c r="K19" s="73">
        <v>1</v>
      </c>
      <c r="L19" s="25">
        <f t="shared" si="0"/>
        <v>7</v>
      </c>
    </row>
    <row r="20" spans="1:12" ht="15" customHeight="1">
      <c r="A20" s="73">
        <v>9915</v>
      </c>
      <c r="B20" s="80" t="s">
        <v>153</v>
      </c>
      <c r="C20" s="25" t="s">
        <v>32</v>
      </c>
      <c r="D20" s="25"/>
      <c r="E20" s="25"/>
      <c r="F20" s="25">
        <v>1</v>
      </c>
      <c r="G20" s="25"/>
      <c r="H20" s="73">
        <v>1</v>
      </c>
      <c r="I20" s="25">
        <v>1</v>
      </c>
      <c r="J20" s="25">
        <v>1</v>
      </c>
      <c r="K20" s="73" t="s">
        <v>426</v>
      </c>
      <c r="L20" s="25">
        <f t="shared" si="0"/>
        <v>4</v>
      </c>
    </row>
    <row r="21" spans="1:12" ht="15" customHeight="1">
      <c r="A21" s="73">
        <v>9916</v>
      </c>
      <c r="B21" s="80" t="s">
        <v>155</v>
      </c>
      <c r="C21" s="25">
        <v>1</v>
      </c>
      <c r="D21" s="25">
        <v>1</v>
      </c>
      <c r="E21" s="25">
        <v>1</v>
      </c>
      <c r="F21" s="25">
        <v>1</v>
      </c>
      <c r="G21" s="25"/>
      <c r="H21" s="73">
        <v>1</v>
      </c>
      <c r="I21" s="25"/>
      <c r="J21" s="25"/>
      <c r="K21" s="73" t="s">
        <v>426</v>
      </c>
      <c r="L21" s="25">
        <f t="shared" si="0"/>
        <v>5</v>
      </c>
    </row>
    <row r="22" spans="1:12" ht="15" customHeight="1">
      <c r="A22" s="73">
        <v>9917</v>
      </c>
      <c r="B22" s="80" t="s">
        <v>157</v>
      </c>
      <c r="C22" s="25" t="s">
        <v>32</v>
      </c>
      <c r="D22" s="25"/>
      <c r="E22" s="25"/>
      <c r="F22" s="25">
        <v>1</v>
      </c>
      <c r="G22" s="25"/>
      <c r="H22" s="73"/>
      <c r="I22" s="25">
        <v>1</v>
      </c>
      <c r="J22" s="25"/>
      <c r="K22" s="73" t="s">
        <v>426</v>
      </c>
      <c r="L22" s="25">
        <f t="shared" si="0"/>
        <v>2</v>
      </c>
    </row>
    <row r="23" spans="1:12" ht="15" customHeight="1">
      <c r="A23" s="73">
        <v>9918</v>
      </c>
      <c r="B23" s="80" t="s">
        <v>160</v>
      </c>
      <c r="C23" s="25">
        <v>1</v>
      </c>
      <c r="D23" s="25"/>
      <c r="E23" s="25">
        <v>1</v>
      </c>
      <c r="F23" s="25">
        <v>1</v>
      </c>
      <c r="G23" s="25"/>
      <c r="H23" s="73">
        <v>1</v>
      </c>
      <c r="I23" s="25"/>
      <c r="J23" s="25">
        <v>1</v>
      </c>
      <c r="K23" s="73" t="s">
        <v>426</v>
      </c>
      <c r="L23" s="25">
        <f t="shared" si="0"/>
        <v>5</v>
      </c>
    </row>
    <row r="24" spans="1:12" ht="15" customHeight="1">
      <c r="A24" s="73">
        <v>9919</v>
      </c>
      <c r="B24" s="80" t="s">
        <v>162</v>
      </c>
      <c r="C24" s="25">
        <v>1</v>
      </c>
      <c r="D24" s="25">
        <v>1</v>
      </c>
      <c r="E24" s="25">
        <v>1</v>
      </c>
      <c r="F24" s="25">
        <v>1</v>
      </c>
      <c r="G24" s="25"/>
      <c r="H24" s="73"/>
      <c r="I24" s="25"/>
      <c r="J24" s="25">
        <v>1</v>
      </c>
      <c r="K24" s="73" t="s">
        <v>426</v>
      </c>
      <c r="L24" s="25">
        <f t="shared" si="0"/>
        <v>5</v>
      </c>
    </row>
    <row r="25" spans="1:12" ht="15" customHeight="1">
      <c r="A25" s="74">
        <v>9920</v>
      </c>
      <c r="B25" s="81" t="s">
        <v>165</v>
      </c>
      <c r="C25" s="26">
        <v>1</v>
      </c>
      <c r="D25" s="26"/>
      <c r="E25" s="26"/>
      <c r="F25" s="26">
        <v>1</v>
      </c>
      <c r="G25" s="26"/>
      <c r="H25" s="74"/>
      <c r="I25" s="26"/>
      <c r="J25" s="26">
        <v>1</v>
      </c>
      <c r="K25" s="74" t="s">
        <v>426</v>
      </c>
      <c r="L25" s="26">
        <f t="shared" si="0"/>
        <v>3</v>
      </c>
    </row>
    <row r="26" spans="1:12" ht="15" customHeight="1">
      <c r="A26" s="72">
        <v>9921</v>
      </c>
      <c r="B26" s="79" t="s">
        <v>168</v>
      </c>
      <c r="C26" s="24">
        <v>1</v>
      </c>
      <c r="D26" s="24"/>
      <c r="E26" s="24"/>
      <c r="F26" s="24"/>
      <c r="G26" s="24"/>
      <c r="H26" s="72"/>
      <c r="I26" s="24">
        <v>1</v>
      </c>
      <c r="J26" s="24">
        <v>1</v>
      </c>
      <c r="K26" s="72" t="s">
        <v>426</v>
      </c>
      <c r="L26" s="24">
        <f t="shared" si="0"/>
        <v>3</v>
      </c>
    </row>
    <row r="27" spans="1:12" ht="15" customHeight="1">
      <c r="A27" s="73">
        <v>9922</v>
      </c>
      <c r="B27" s="80" t="s">
        <v>171</v>
      </c>
      <c r="C27" s="25">
        <v>1</v>
      </c>
      <c r="D27" s="25">
        <v>1</v>
      </c>
      <c r="E27" s="25"/>
      <c r="F27" s="25">
        <v>1</v>
      </c>
      <c r="G27" s="25"/>
      <c r="H27" s="73">
        <v>1</v>
      </c>
      <c r="I27" s="25"/>
      <c r="J27" s="25"/>
      <c r="K27" s="73" t="s">
        <v>426</v>
      </c>
      <c r="L27" s="25">
        <f t="shared" si="0"/>
        <v>4</v>
      </c>
    </row>
    <row r="28" spans="1:12" ht="15" customHeight="1">
      <c r="A28" s="73">
        <v>9923</v>
      </c>
      <c r="B28" s="80" t="s">
        <v>171</v>
      </c>
      <c r="C28" s="25">
        <v>1</v>
      </c>
      <c r="D28" s="25"/>
      <c r="E28" s="25">
        <v>1</v>
      </c>
      <c r="F28" s="25">
        <v>1</v>
      </c>
      <c r="G28" s="25"/>
      <c r="H28" s="73">
        <v>1</v>
      </c>
      <c r="I28" s="25"/>
      <c r="J28" s="25"/>
      <c r="K28" s="73" t="s">
        <v>426</v>
      </c>
      <c r="L28" s="25">
        <f t="shared" si="0"/>
        <v>4</v>
      </c>
    </row>
    <row r="29" spans="1:12" ht="15" customHeight="1">
      <c r="A29" s="73">
        <v>9924</v>
      </c>
      <c r="B29" s="80" t="s">
        <v>171</v>
      </c>
      <c r="C29" s="25">
        <v>1</v>
      </c>
      <c r="D29" s="25">
        <v>1</v>
      </c>
      <c r="E29" s="25"/>
      <c r="F29" s="25">
        <v>1</v>
      </c>
      <c r="G29" s="25"/>
      <c r="H29" s="73"/>
      <c r="I29" s="25"/>
      <c r="J29" s="25"/>
      <c r="K29" s="73" t="s">
        <v>426</v>
      </c>
      <c r="L29" s="25">
        <f t="shared" si="0"/>
        <v>3</v>
      </c>
    </row>
    <row r="30" spans="1:12" ht="15" customHeight="1">
      <c r="A30" s="73">
        <v>9925</v>
      </c>
      <c r="B30" s="80" t="s">
        <v>176</v>
      </c>
      <c r="C30" s="25">
        <v>1</v>
      </c>
      <c r="D30" s="25">
        <v>1</v>
      </c>
      <c r="E30" s="25"/>
      <c r="F30" s="25"/>
      <c r="G30" s="25">
        <v>1</v>
      </c>
      <c r="H30" s="73">
        <v>1</v>
      </c>
      <c r="I30" s="25">
        <v>1</v>
      </c>
      <c r="J30" s="25">
        <v>1</v>
      </c>
      <c r="K30" s="73" t="s">
        <v>426</v>
      </c>
      <c r="L30" s="25">
        <f t="shared" si="0"/>
        <v>6</v>
      </c>
    </row>
    <row r="31" spans="1:12" ht="15" customHeight="1">
      <c r="A31" s="73">
        <v>9926</v>
      </c>
      <c r="B31" s="80" t="s">
        <v>179</v>
      </c>
      <c r="C31" s="25">
        <v>1</v>
      </c>
      <c r="D31" s="25">
        <v>1</v>
      </c>
      <c r="E31" s="25"/>
      <c r="F31" s="25">
        <v>1</v>
      </c>
      <c r="G31" s="25"/>
      <c r="H31" s="73"/>
      <c r="I31" s="25"/>
      <c r="J31" s="25">
        <v>1</v>
      </c>
      <c r="K31" s="73" t="s">
        <v>426</v>
      </c>
      <c r="L31" s="25">
        <f t="shared" si="0"/>
        <v>4</v>
      </c>
    </row>
    <row r="32" spans="1:12" ht="15" customHeight="1">
      <c r="A32" s="73">
        <v>9927</v>
      </c>
      <c r="B32" s="80" t="s">
        <v>182</v>
      </c>
      <c r="C32" s="25">
        <v>1</v>
      </c>
      <c r="D32" s="25"/>
      <c r="E32" s="25">
        <v>1</v>
      </c>
      <c r="F32" s="25">
        <v>1</v>
      </c>
      <c r="G32" s="25"/>
      <c r="H32" s="73">
        <v>1</v>
      </c>
      <c r="I32" s="25"/>
      <c r="J32" s="25"/>
      <c r="K32" s="73" t="s">
        <v>426</v>
      </c>
      <c r="L32" s="25">
        <f t="shared" si="0"/>
        <v>4</v>
      </c>
    </row>
    <row r="33" spans="1:12" ht="15" customHeight="1">
      <c r="A33" s="73">
        <v>9928</v>
      </c>
      <c r="B33" s="80" t="s">
        <v>184</v>
      </c>
      <c r="C33" s="25">
        <v>1</v>
      </c>
      <c r="D33" s="25">
        <v>1</v>
      </c>
      <c r="E33" s="25"/>
      <c r="F33" s="25"/>
      <c r="G33" s="25"/>
      <c r="H33" s="73"/>
      <c r="I33" s="25"/>
      <c r="J33" s="25"/>
      <c r="K33" s="73" t="s">
        <v>426</v>
      </c>
      <c r="L33" s="25">
        <f t="shared" si="0"/>
        <v>2</v>
      </c>
    </row>
    <row r="34" spans="1:12" ht="15" customHeight="1">
      <c r="A34" s="73">
        <v>9929</v>
      </c>
      <c r="B34" s="80" t="s">
        <v>69</v>
      </c>
      <c r="C34" s="25">
        <v>1</v>
      </c>
      <c r="D34" s="25">
        <v>1</v>
      </c>
      <c r="E34" s="25"/>
      <c r="F34" s="25"/>
      <c r="G34" s="25">
        <v>1</v>
      </c>
      <c r="H34" s="73"/>
      <c r="I34" s="25">
        <v>1</v>
      </c>
      <c r="J34" s="25"/>
      <c r="K34" s="73" t="s">
        <v>426</v>
      </c>
      <c r="L34" s="25">
        <f t="shared" si="0"/>
        <v>4</v>
      </c>
    </row>
    <row r="35" spans="1:12" ht="15" customHeight="1">
      <c r="A35" s="74">
        <v>9930</v>
      </c>
      <c r="B35" s="81" t="s">
        <v>187</v>
      </c>
      <c r="C35" s="26">
        <v>1</v>
      </c>
      <c r="D35" s="26"/>
      <c r="E35" s="26"/>
      <c r="F35" s="26">
        <v>1</v>
      </c>
      <c r="G35" s="26"/>
      <c r="H35" s="74">
        <v>1</v>
      </c>
      <c r="I35" s="26"/>
      <c r="J35" s="26"/>
      <c r="K35" s="74" t="s">
        <v>426</v>
      </c>
      <c r="L35" s="26">
        <f t="shared" si="0"/>
        <v>3</v>
      </c>
    </row>
    <row r="36" spans="1:12" s="2" customFormat="1" ht="15" customHeight="1">
      <c r="A36" s="16" t="s">
        <v>31</v>
      </c>
      <c r="C36" s="78">
        <f>SUM(C6:C35)</f>
        <v>19</v>
      </c>
      <c r="D36" s="78">
        <f t="shared" ref="D36:L36" si="1">SUM(D6:D35)</f>
        <v>13</v>
      </c>
      <c r="E36" s="78">
        <f t="shared" si="1"/>
        <v>9</v>
      </c>
      <c r="F36" s="78">
        <f t="shared" si="1"/>
        <v>22</v>
      </c>
      <c r="G36" s="78">
        <f t="shared" si="1"/>
        <v>2</v>
      </c>
      <c r="H36" s="78">
        <f t="shared" si="1"/>
        <v>16</v>
      </c>
      <c r="I36" s="78">
        <f t="shared" si="1"/>
        <v>8</v>
      </c>
      <c r="J36" s="78">
        <f t="shared" si="1"/>
        <v>11</v>
      </c>
      <c r="K36" s="78">
        <f t="shared" si="1"/>
        <v>6</v>
      </c>
      <c r="L36" s="78">
        <f t="shared" si="1"/>
        <v>106</v>
      </c>
    </row>
    <row r="37" spans="1:12" s="2" customFormat="1" ht="15" customHeight="1">
      <c r="A37" s="16" t="s">
        <v>27</v>
      </c>
      <c r="C37" s="2" t="s">
        <v>273</v>
      </c>
      <c r="D37" s="78"/>
      <c r="E37" s="78"/>
      <c r="F37" s="78"/>
      <c r="G37" s="78"/>
      <c r="H37" s="78"/>
      <c r="I37" s="78"/>
      <c r="J37" s="78"/>
      <c r="K37" s="78"/>
      <c r="L37" s="78"/>
    </row>
    <row r="38" spans="1:12" ht="15" customHeight="1"/>
    <row r="39" spans="1:12" ht="15" customHeight="1"/>
    <row r="40" spans="1:12" ht="15" customHeight="1"/>
    <row r="41" spans="1:12" ht="15" customHeight="1"/>
    <row r="42" spans="1:12" ht="15" customHeight="1"/>
    <row r="43" spans="1:12" ht="15" customHeight="1"/>
    <row r="44" spans="1:12" ht="15" customHeight="1"/>
    <row r="45" spans="1:12" ht="15" customHeight="1"/>
    <row r="46" spans="1:12" ht="15" customHeight="1"/>
    <row r="47" spans="1:12" ht="15" customHeight="1"/>
    <row r="48" spans="1:12" ht="15" customHeight="1"/>
    <row r="49" ht="15" customHeight="1"/>
  </sheetData>
  <pageMargins left="0.7" right="0.7" top="0.75" bottom="0.75" header="0.3" footer="0.3"/>
  <ignoredErrors>
    <ignoredError sqref="K13:K14 K16:K17 K20:K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3EF7-9786-44CF-A44F-3F0CEB99FEE3}">
  <dimension ref="A1:AX39"/>
  <sheetViews>
    <sheetView zoomScale="85" zoomScaleNormal="85" workbookViewId="0">
      <selection activeCell="L42" sqref="L42"/>
    </sheetView>
  </sheetViews>
  <sheetFormatPr defaultRowHeight="15.6" customHeight="1"/>
  <cols>
    <col min="1" max="1" width="7.7109375" style="15" customWidth="1"/>
    <col min="2" max="2" width="29.28515625" style="6" customWidth="1"/>
    <col min="3" max="35" width="5.7109375" style="6" customWidth="1"/>
    <col min="36" max="36" width="6" style="6" customWidth="1"/>
    <col min="37" max="37" width="5.7109375" style="6" customWidth="1"/>
    <col min="38" max="38" width="6" style="6" customWidth="1"/>
    <col min="39" max="39" width="5.7109375" style="6" customWidth="1"/>
    <col min="40" max="40" width="6" style="6" customWidth="1"/>
    <col min="41" max="41" width="5.7109375" style="6" customWidth="1"/>
    <col min="42" max="42" width="6" style="6" customWidth="1"/>
    <col min="43" max="43" width="5.7109375" style="6" customWidth="1"/>
    <col min="44" max="44" width="6" style="6" customWidth="1"/>
    <col min="45" max="45" width="8.85546875" style="6"/>
    <col min="46" max="46" width="10.28515625" style="15" bestFit="1" customWidth="1"/>
    <col min="47" max="49" width="5.7109375" style="6" customWidth="1"/>
    <col min="50" max="50" width="6" style="6" customWidth="1"/>
    <col min="51" max="246" width="8.85546875" style="6"/>
    <col min="247" max="247" width="7.7109375" style="6" customWidth="1"/>
    <col min="248" max="248" width="29.28515625" style="6" customWidth="1"/>
    <col min="249" max="284" width="5.7109375" style="6" customWidth="1"/>
    <col min="285" max="285" width="8.85546875" style="6"/>
    <col min="286" max="286" width="8.5703125" style="6" customWidth="1"/>
    <col min="287" max="294" width="6.7109375" style="6" customWidth="1"/>
    <col min="295" max="502" width="8.85546875" style="6"/>
    <col min="503" max="503" width="7.7109375" style="6" customWidth="1"/>
    <col min="504" max="504" width="29.28515625" style="6" customWidth="1"/>
    <col min="505" max="540" width="5.7109375" style="6" customWidth="1"/>
    <col min="541" max="541" width="8.85546875" style="6"/>
    <col min="542" max="542" width="8.5703125" style="6" customWidth="1"/>
    <col min="543" max="550" width="6.7109375" style="6" customWidth="1"/>
    <col min="551" max="758" width="8.85546875" style="6"/>
    <col min="759" max="759" width="7.7109375" style="6" customWidth="1"/>
    <col min="760" max="760" width="29.28515625" style="6" customWidth="1"/>
    <col min="761" max="796" width="5.7109375" style="6" customWidth="1"/>
    <col min="797" max="797" width="8.85546875" style="6"/>
    <col min="798" max="798" width="8.5703125" style="6" customWidth="1"/>
    <col min="799" max="806" width="6.7109375" style="6" customWidth="1"/>
    <col min="807" max="1014" width="8.85546875" style="6"/>
    <col min="1015" max="1015" width="7.7109375" style="6" customWidth="1"/>
    <col min="1016" max="1016" width="29.28515625" style="6" customWidth="1"/>
    <col min="1017" max="1052" width="5.7109375" style="6" customWidth="1"/>
    <col min="1053" max="1053" width="8.85546875" style="6"/>
    <col min="1054" max="1054" width="8.5703125" style="6" customWidth="1"/>
    <col min="1055" max="1062" width="6.7109375" style="6" customWidth="1"/>
    <col min="1063" max="1270" width="8.85546875" style="6"/>
    <col min="1271" max="1271" width="7.7109375" style="6" customWidth="1"/>
    <col min="1272" max="1272" width="29.28515625" style="6" customWidth="1"/>
    <col min="1273" max="1308" width="5.7109375" style="6" customWidth="1"/>
    <col min="1309" max="1309" width="8.85546875" style="6"/>
    <col min="1310" max="1310" width="8.5703125" style="6" customWidth="1"/>
    <col min="1311" max="1318" width="6.7109375" style="6" customWidth="1"/>
    <col min="1319" max="1526" width="8.85546875" style="6"/>
    <col min="1527" max="1527" width="7.7109375" style="6" customWidth="1"/>
    <col min="1528" max="1528" width="29.28515625" style="6" customWidth="1"/>
    <col min="1529" max="1564" width="5.7109375" style="6" customWidth="1"/>
    <col min="1565" max="1565" width="8.85546875" style="6"/>
    <col min="1566" max="1566" width="8.5703125" style="6" customWidth="1"/>
    <col min="1567" max="1574" width="6.7109375" style="6" customWidth="1"/>
    <col min="1575" max="1782" width="8.85546875" style="6"/>
    <col min="1783" max="1783" width="7.7109375" style="6" customWidth="1"/>
    <col min="1784" max="1784" width="29.28515625" style="6" customWidth="1"/>
    <col min="1785" max="1820" width="5.7109375" style="6" customWidth="1"/>
    <col min="1821" max="1821" width="8.85546875" style="6"/>
    <col min="1822" max="1822" width="8.5703125" style="6" customWidth="1"/>
    <col min="1823" max="1830" width="6.7109375" style="6" customWidth="1"/>
    <col min="1831" max="2038" width="8.85546875" style="6"/>
    <col min="2039" max="2039" width="7.7109375" style="6" customWidth="1"/>
    <col min="2040" max="2040" width="29.28515625" style="6" customWidth="1"/>
    <col min="2041" max="2076" width="5.7109375" style="6" customWidth="1"/>
    <col min="2077" max="2077" width="8.85546875" style="6"/>
    <col min="2078" max="2078" width="8.5703125" style="6" customWidth="1"/>
    <col min="2079" max="2086" width="6.7109375" style="6" customWidth="1"/>
    <col min="2087" max="2294" width="8.85546875" style="6"/>
    <col min="2295" max="2295" width="7.7109375" style="6" customWidth="1"/>
    <col min="2296" max="2296" width="29.28515625" style="6" customWidth="1"/>
    <col min="2297" max="2332" width="5.7109375" style="6" customWidth="1"/>
    <col min="2333" max="2333" width="8.85546875" style="6"/>
    <col min="2334" max="2334" width="8.5703125" style="6" customWidth="1"/>
    <col min="2335" max="2342" width="6.7109375" style="6" customWidth="1"/>
    <col min="2343" max="2550" width="8.85546875" style="6"/>
    <col min="2551" max="2551" width="7.7109375" style="6" customWidth="1"/>
    <col min="2552" max="2552" width="29.28515625" style="6" customWidth="1"/>
    <col min="2553" max="2588" width="5.7109375" style="6" customWidth="1"/>
    <col min="2589" max="2589" width="8.85546875" style="6"/>
    <col min="2590" max="2590" width="8.5703125" style="6" customWidth="1"/>
    <col min="2591" max="2598" width="6.7109375" style="6" customWidth="1"/>
    <col min="2599" max="2806" width="8.85546875" style="6"/>
    <col min="2807" max="2807" width="7.7109375" style="6" customWidth="1"/>
    <col min="2808" max="2808" width="29.28515625" style="6" customWidth="1"/>
    <col min="2809" max="2844" width="5.7109375" style="6" customWidth="1"/>
    <col min="2845" max="2845" width="8.85546875" style="6"/>
    <col min="2846" max="2846" width="8.5703125" style="6" customWidth="1"/>
    <col min="2847" max="2854" width="6.7109375" style="6" customWidth="1"/>
    <col min="2855" max="3062" width="8.85546875" style="6"/>
    <col min="3063" max="3063" width="7.7109375" style="6" customWidth="1"/>
    <col min="3064" max="3064" width="29.28515625" style="6" customWidth="1"/>
    <col min="3065" max="3100" width="5.7109375" style="6" customWidth="1"/>
    <col min="3101" max="3101" width="8.85546875" style="6"/>
    <col min="3102" max="3102" width="8.5703125" style="6" customWidth="1"/>
    <col min="3103" max="3110" width="6.7109375" style="6" customWidth="1"/>
    <col min="3111" max="3318" width="8.85546875" style="6"/>
    <col min="3319" max="3319" width="7.7109375" style="6" customWidth="1"/>
    <col min="3320" max="3320" width="29.28515625" style="6" customWidth="1"/>
    <col min="3321" max="3356" width="5.7109375" style="6" customWidth="1"/>
    <col min="3357" max="3357" width="8.85546875" style="6"/>
    <col min="3358" max="3358" width="8.5703125" style="6" customWidth="1"/>
    <col min="3359" max="3366" width="6.7109375" style="6" customWidth="1"/>
    <col min="3367" max="3574" width="8.85546875" style="6"/>
    <col min="3575" max="3575" width="7.7109375" style="6" customWidth="1"/>
    <col min="3576" max="3576" width="29.28515625" style="6" customWidth="1"/>
    <col min="3577" max="3612" width="5.7109375" style="6" customWidth="1"/>
    <col min="3613" max="3613" width="8.85546875" style="6"/>
    <col min="3614" max="3614" width="8.5703125" style="6" customWidth="1"/>
    <col min="3615" max="3622" width="6.7109375" style="6" customWidth="1"/>
    <col min="3623" max="3830" width="8.85546875" style="6"/>
    <col min="3831" max="3831" width="7.7109375" style="6" customWidth="1"/>
    <col min="3832" max="3832" width="29.28515625" style="6" customWidth="1"/>
    <col min="3833" max="3868" width="5.7109375" style="6" customWidth="1"/>
    <col min="3869" max="3869" width="8.85546875" style="6"/>
    <col min="3870" max="3870" width="8.5703125" style="6" customWidth="1"/>
    <col min="3871" max="3878" width="6.7109375" style="6" customWidth="1"/>
    <col min="3879" max="4086" width="8.85546875" style="6"/>
    <col min="4087" max="4087" width="7.7109375" style="6" customWidth="1"/>
    <col min="4088" max="4088" width="29.28515625" style="6" customWidth="1"/>
    <col min="4089" max="4124" width="5.7109375" style="6" customWidth="1"/>
    <col min="4125" max="4125" width="8.85546875" style="6"/>
    <col min="4126" max="4126" width="8.5703125" style="6" customWidth="1"/>
    <col min="4127" max="4134" width="6.7109375" style="6" customWidth="1"/>
    <col min="4135" max="4342" width="8.85546875" style="6"/>
    <col min="4343" max="4343" width="7.7109375" style="6" customWidth="1"/>
    <col min="4344" max="4344" width="29.28515625" style="6" customWidth="1"/>
    <col min="4345" max="4380" width="5.7109375" style="6" customWidth="1"/>
    <col min="4381" max="4381" width="8.85546875" style="6"/>
    <col min="4382" max="4382" width="8.5703125" style="6" customWidth="1"/>
    <col min="4383" max="4390" width="6.7109375" style="6" customWidth="1"/>
    <col min="4391" max="4598" width="8.85546875" style="6"/>
    <col min="4599" max="4599" width="7.7109375" style="6" customWidth="1"/>
    <col min="4600" max="4600" width="29.28515625" style="6" customWidth="1"/>
    <col min="4601" max="4636" width="5.7109375" style="6" customWidth="1"/>
    <col min="4637" max="4637" width="8.85546875" style="6"/>
    <col min="4638" max="4638" width="8.5703125" style="6" customWidth="1"/>
    <col min="4639" max="4646" width="6.7109375" style="6" customWidth="1"/>
    <col min="4647" max="4854" width="8.85546875" style="6"/>
    <col min="4855" max="4855" width="7.7109375" style="6" customWidth="1"/>
    <col min="4856" max="4856" width="29.28515625" style="6" customWidth="1"/>
    <col min="4857" max="4892" width="5.7109375" style="6" customWidth="1"/>
    <col min="4893" max="4893" width="8.85546875" style="6"/>
    <col min="4894" max="4894" width="8.5703125" style="6" customWidth="1"/>
    <col min="4895" max="4902" width="6.7109375" style="6" customWidth="1"/>
    <col min="4903" max="5110" width="8.85546875" style="6"/>
    <col min="5111" max="5111" width="7.7109375" style="6" customWidth="1"/>
    <col min="5112" max="5112" width="29.28515625" style="6" customWidth="1"/>
    <col min="5113" max="5148" width="5.7109375" style="6" customWidth="1"/>
    <col min="5149" max="5149" width="8.85546875" style="6"/>
    <col min="5150" max="5150" width="8.5703125" style="6" customWidth="1"/>
    <col min="5151" max="5158" width="6.7109375" style="6" customWidth="1"/>
    <col min="5159" max="5366" width="8.85546875" style="6"/>
    <col min="5367" max="5367" width="7.7109375" style="6" customWidth="1"/>
    <col min="5368" max="5368" width="29.28515625" style="6" customWidth="1"/>
    <col min="5369" max="5404" width="5.7109375" style="6" customWidth="1"/>
    <col min="5405" max="5405" width="8.85546875" style="6"/>
    <col min="5406" max="5406" width="8.5703125" style="6" customWidth="1"/>
    <col min="5407" max="5414" width="6.7109375" style="6" customWidth="1"/>
    <col min="5415" max="5622" width="8.85546875" style="6"/>
    <col min="5623" max="5623" width="7.7109375" style="6" customWidth="1"/>
    <col min="5624" max="5624" width="29.28515625" style="6" customWidth="1"/>
    <col min="5625" max="5660" width="5.7109375" style="6" customWidth="1"/>
    <col min="5661" max="5661" width="8.85546875" style="6"/>
    <col min="5662" max="5662" width="8.5703125" style="6" customWidth="1"/>
    <col min="5663" max="5670" width="6.7109375" style="6" customWidth="1"/>
    <col min="5671" max="5878" width="8.85546875" style="6"/>
    <col min="5879" max="5879" width="7.7109375" style="6" customWidth="1"/>
    <col min="5880" max="5880" width="29.28515625" style="6" customWidth="1"/>
    <col min="5881" max="5916" width="5.7109375" style="6" customWidth="1"/>
    <col min="5917" max="5917" width="8.85546875" style="6"/>
    <col min="5918" max="5918" width="8.5703125" style="6" customWidth="1"/>
    <col min="5919" max="5926" width="6.7109375" style="6" customWidth="1"/>
    <col min="5927" max="6134" width="8.85546875" style="6"/>
    <col min="6135" max="6135" width="7.7109375" style="6" customWidth="1"/>
    <col min="6136" max="6136" width="29.28515625" style="6" customWidth="1"/>
    <col min="6137" max="6172" width="5.7109375" style="6" customWidth="1"/>
    <col min="6173" max="6173" width="8.85546875" style="6"/>
    <col min="6174" max="6174" width="8.5703125" style="6" customWidth="1"/>
    <col min="6175" max="6182" width="6.7109375" style="6" customWidth="1"/>
    <col min="6183" max="6390" width="8.85546875" style="6"/>
    <col min="6391" max="6391" width="7.7109375" style="6" customWidth="1"/>
    <col min="6392" max="6392" width="29.28515625" style="6" customWidth="1"/>
    <col min="6393" max="6428" width="5.7109375" style="6" customWidth="1"/>
    <col min="6429" max="6429" width="8.85546875" style="6"/>
    <col min="6430" max="6430" width="8.5703125" style="6" customWidth="1"/>
    <col min="6431" max="6438" width="6.7109375" style="6" customWidth="1"/>
    <col min="6439" max="6646" width="8.85546875" style="6"/>
    <col min="6647" max="6647" width="7.7109375" style="6" customWidth="1"/>
    <col min="6648" max="6648" width="29.28515625" style="6" customWidth="1"/>
    <col min="6649" max="6684" width="5.7109375" style="6" customWidth="1"/>
    <col min="6685" max="6685" width="8.85546875" style="6"/>
    <col min="6686" max="6686" width="8.5703125" style="6" customWidth="1"/>
    <col min="6687" max="6694" width="6.7109375" style="6" customWidth="1"/>
    <col min="6695" max="6902" width="8.85546875" style="6"/>
    <col min="6903" max="6903" width="7.7109375" style="6" customWidth="1"/>
    <col min="6904" max="6904" width="29.28515625" style="6" customWidth="1"/>
    <col min="6905" max="6940" width="5.7109375" style="6" customWidth="1"/>
    <col min="6941" max="6941" width="8.85546875" style="6"/>
    <col min="6942" max="6942" width="8.5703125" style="6" customWidth="1"/>
    <col min="6943" max="6950" width="6.7109375" style="6" customWidth="1"/>
    <col min="6951" max="7158" width="8.85546875" style="6"/>
    <col min="7159" max="7159" width="7.7109375" style="6" customWidth="1"/>
    <col min="7160" max="7160" width="29.28515625" style="6" customWidth="1"/>
    <col min="7161" max="7196" width="5.7109375" style="6" customWidth="1"/>
    <col min="7197" max="7197" width="8.85546875" style="6"/>
    <col min="7198" max="7198" width="8.5703125" style="6" customWidth="1"/>
    <col min="7199" max="7206" width="6.7109375" style="6" customWidth="1"/>
    <col min="7207" max="7414" width="8.85546875" style="6"/>
    <col min="7415" max="7415" width="7.7109375" style="6" customWidth="1"/>
    <col min="7416" max="7416" width="29.28515625" style="6" customWidth="1"/>
    <col min="7417" max="7452" width="5.7109375" style="6" customWidth="1"/>
    <col min="7453" max="7453" width="8.85546875" style="6"/>
    <col min="7454" max="7454" width="8.5703125" style="6" customWidth="1"/>
    <col min="7455" max="7462" width="6.7109375" style="6" customWidth="1"/>
    <col min="7463" max="7670" width="8.85546875" style="6"/>
    <col min="7671" max="7671" width="7.7109375" style="6" customWidth="1"/>
    <col min="7672" max="7672" width="29.28515625" style="6" customWidth="1"/>
    <col min="7673" max="7708" width="5.7109375" style="6" customWidth="1"/>
    <col min="7709" max="7709" width="8.85546875" style="6"/>
    <col min="7710" max="7710" width="8.5703125" style="6" customWidth="1"/>
    <col min="7711" max="7718" width="6.7109375" style="6" customWidth="1"/>
    <col min="7719" max="7926" width="8.85546875" style="6"/>
    <col min="7927" max="7927" width="7.7109375" style="6" customWidth="1"/>
    <col min="7928" max="7928" width="29.28515625" style="6" customWidth="1"/>
    <col min="7929" max="7964" width="5.7109375" style="6" customWidth="1"/>
    <col min="7965" max="7965" width="8.85546875" style="6"/>
    <col min="7966" max="7966" width="8.5703125" style="6" customWidth="1"/>
    <col min="7967" max="7974" width="6.7109375" style="6" customWidth="1"/>
    <col min="7975" max="8182" width="8.85546875" style="6"/>
    <col min="8183" max="8183" width="7.7109375" style="6" customWidth="1"/>
    <col min="8184" max="8184" width="29.28515625" style="6" customWidth="1"/>
    <col min="8185" max="8220" width="5.7109375" style="6" customWidth="1"/>
    <col min="8221" max="8221" width="8.85546875" style="6"/>
    <col min="8222" max="8222" width="8.5703125" style="6" customWidth="1"/>
    <col min="8223" max="8230" width="6.7109375" style="6" customWidth="1"/>
    <col min="8231" max="8438" width="8.85546875" style="6"/>
    <col min="8439" max="8439" width="7.7109375" style="6" customWidth="1"/>
    <col min="8440" max="8440" width="29.28515625" style="6" customWidth="1"/>
    <col min="8441" max="8476" width="5.7109375" style="6" customWidth="1"/>
    <col min="8477" max="8477" width="8.85546875" style="6"/>
    <col min="8478" max="8478" width="8.5703125" style="6" customWidth="1"/>
    <col min="8479" max="8486" width="6.7109375" style="6" customWidth="1"/>
    <col min="8487" max="8694" width="8.85546875" style="6"/>
    <col min="8695" max="8695" width="7.7109375" style="6" customWidth="1"/>
    <col min="8696" max="8696" width="29.28515625" style="6" customWidth="1"/>
    <col min="8697" max="8732" width="5.7109375" style="6" customWidth="1"/>
    <col min="8733" max="8733" width="8.85546875" style="6"/>
    <col min="8734" max="8734" width="8.5703125" style="6" customWidth="1"/>
    <col min="8735" max="8742" width="6.7109375" style="6" customWidth="1"/>
    <col min="8743" max="8950" width="8.85546875" style="6"/>
    <col min="8951" max="8951" width="7.7109375" style="6" customWidth="1"/>
    <col min="8952" max="8952" width="29.28515625" style="6" customWidth="1"/>
    <col min="8953" max="8988" width="5.7109375" style="6" customWidth="1"/>
    <col min="8989" max="8989" width="8.85546875" style="6"/>
    <col min="8990" max="8990" width="8.5703125" style="6" customWidth="1"/>
    <col min="8991" max="8998" width="6.7109375" style="6" customWidth="1"/>
    <col min="8999" max="9206" width="8.85546875" style="6"/>
    <col min="9207" max="9207" width="7.7109375" style="6" customWidth="1"/>
    <col min="9208" max="9208" width="29.28515625" style="6" customWidth="1"/>
    <col min="9209" max="9244" width="5.7109375" style="6" customWidth="1"/>
    <col min="9245" max="9245" width="8.85546875" style="6"/>
    <col min="9246" max="9246" width="8.5703125" style="6" customWidth="1"/>
    <col min="9247" max="9254" width="6.7109375" style="6" customWidth="1"/>
    <col min="9255" max="9462" width="8.85546875" style="6"/>
    <col min="9463" max="9463" width="7.7109375" style="6" customWidth="1"/>
    <col min="9464" max="9464" width="29.28515625" style="6" customWidth="1"/>
    <col min="9465" max="9500" width="5.7109375" style="6" customWidth="1"/>
    <col min="9501" max="9501" width="8.85546875" style="6"/>
    <col min="9502" max="9502" width="8.5703125" style="6" customWidth="1"/>
    <col min="9503" max="9510" width="6.7109375" style="6" customWidth="1"/>
    <col min="9511" max="9718" width="8.85546875" style="6"/>
    <col min="9719" max="9719" width="7.7109375" style="6" customWidth="1"/>
    <col min="9720" max="9720" width="29.28515625" style="6" customWidth="1"/>
    <col min="9721" max="9756" width="5.7109375" style="6" customWidth="1"/>
    <col min="9757" max="9757" width="8.85546875" style="6"/>
    <col min="9758" max="9758" width="8.5703125" style="6" customWidth="1"/>
    <col min="9759" max="9766" width="6.7109375" style="6" customWidth="1"/>
    <col min="9767" max="9974" width="8.85546875" style="6"/>
    <col min="9975" max="9975" width="7.7109375" style="6" customWidth="1"/>
    <col min="9976" max="9976" width="29.28515625" style="6" customWidth="1"/>
    <col min="9977" max="10012" width="5.7109375" style="6" customWidth="1"/>
    <col min="10013" max="10013" width="8.85546875" style="6"/>
    <col min="10014" max="10014" width="8.5703125" style="6" customWidth="1"/>
    <col min="10015" max="10022" width="6.7109375" style="6" customWidth="1"/>
    <col min="10023" max="10230" width="8.85546875" style="6"/>
    <col min="10231" max="10231" width="7.7109375" style="6" customWidth="1"/>
    <col min="10232" max="10232" width="29.28515625" style="6" customWidth="1"/>
    <col min="10233" max="10268" width="5.7109375" style="6" customWidth="1"/>
    <col min="10269" max="10269" width="8.85546875" style="6"/>
    <col min="10270" max="10270" width="8.5703125" style="6" customWidth="1"/>
    <col min="10271" max="10278" width="6.7109375" style="6" customWidth="1"/>
    <col min="10279" max="10486" width="8.85546875" style="6"/>
    <col min="10487" max="10487" width="7.7109375" style="6" customWidth="1"/>
    <col min="10488" max="10488" width="29.28515625" style="6" customWidth="1"/>
    <col min="10489" max="10524" width="5.7109375" style="6" customWidth="1"/>
    <col min="10525" max="10525" width="8.85546875" style="6"/>
    <col min="10526" max="10526" width="8.5703125" style="6" customWidth="1"/>
    <col min="10527" max="10534" width="6.7109375" style="6" customWidth="1"/>
    <col min="10535" max="10742" width="8.85546875" style="6"/>
    <col min="10743" max="10743" width="7.7109375" style="6" customWidth="1"/>
    <col min="10744" max="10744" width="29.28515625" style="6" customWidth="1"/>
    <col min="10745" max="10780" width="5.7109375" style="6" customWidth="1"/>
    <col min="10781" max="10781" width="8.85546875" style="6"/>
    <col min="10782" max="10782" width="8.5703125" style="6" customWidth="1"/>
    <col min="10783" max="10790" width="6.7109375" style="6" customWidth="1"/>
    <col min="10791" max="10998" width="8.85546875" style="6"/>
    <col min="10999" max="10999" width="7.7109375" style="6" customWidth="1"/>
    <col min="11000" max="11000" width="29.28515625" style="6" customWidth="1"/>
    <col min="11001" max="11036" width="5.7109375" style="6" customWidth="1"/>
    <col min="11037" max="11037" width="8.85546875" style="6"/>
    <col min="11038" max="11038" width="8.5703125" style="6" customWidth="1"/>
    <col min="11039" max="11046" width="6.7109375" style="6" customWidth="1"/>
    <col min="11047" max="11254" width="8.85546875" style="6"/>
    <col min="11255" max="11255" width="7.7109375" style="6" customWidth="1"/>
    <col min="11256" max="11256" width="29.28515625" style="6" customWidth="1"/>
    <col min="11257" max="11292" width="5.7109375" style="6" customWidth="1"/>
    <col min="11293" max="11293" width="8.85546875" style="6"/>
    <col min="11294" max="11294" width="8.5703125" style="6" customWidth="1"/>
    <col min="11295" max="11302" width="6.7109375" style="6" customWidth="1"/>
    <col min="11303" max="11510" width="8.85546875" style="6"/>
    <col min="11511" max="11511" width="7.7109375" style="6" customWidth="1"/>
    <col min="11512" max="11512" width="29.28515625" style="6" customWidth="1"/>
    <col min="11513" max="11548" width="5.7109375" style="6" customWidth="1"/>
    <col min="11549" max="11549" width="8.85546875" style="6"/>
    <col min="11550" max="11550" width="8.5703125" style="6" customWidth="1"/>
    <col min="11551" max="11558" width="6.7109375" style="6" customWidth="1"/>
    <col min="11559" max="11766" width="8.85546875" style="6"/>
    <col min="11767" max="11767" width="7.7109375" style="6" customWidth="1"/>
    <col min="11768" max="11768" width="29.28515625" style="6" customWidth="1"/>
    <col min="11769" max="11804" width="5.7109375" style="6" customWidth="1"/>
    <col min="11805" max="11805" width="8.85546875" style="6"/>
    <col min="11806" max="11806" width="8.5703125" style="6" customWidth="1"/>
    <col min="11807" max="11814" width="6.7109375" style="6" customWidth="1"/>
    <col min="11815" max="12022" width="8.85546875" style="6"/>
    <col min="12023" max="12023" width="7.7109375" style="6" customWidth="1"/>
    <col min="12024" max="12024" width="29.28515625" style="6" customWidth="1"/>
    <col min="12025" max="12060" width="5.7109375" style="6" customWidth="1"/>
    <col min="12061" max="12061" width="8.85546875" style="6"/>
    <col min="12062" max="12062" width="8.5703125" style="6" customWidth="1"/>
    <col min="12063" max="12070" width="6.7109375" style="6" customWidth="1"/>
    <col min="12071" max="12278" width="8.85546875" style="6"/>
    <col min="12279" max="12279" width="7.7109375" style="6" customWidth="1"/>
    <col min="12280" max="12280" width="29.28515625" style="6" customWidth="1"/>
    <col min="12281" max="12316" width="5.7109375" style="6" customWidth="1"/>
    <col min="12317" max="12317" width="8.85546875" style="6"/>
    <col min="12318" max="12318" width="8.5703125" style="6" customWidth="1"/>
    <col min="12319" max="12326" width="6.7109375" style="6" customWidth="1"/>
    <col min="12327" max="12534" width="8.85546875" style="6"/>
    <col min="12535" max="12535" width="7.7109375" style="6" customWidth="1"/>
    <col min="12536" max="12536" width="29.28515625" style="6" customWidth="1"/>
    <col min="12537" max="12572" width="5.7109375" style="6" customWidth="1"/>
    <col min="12573" max="12573" width="8.85546875" style="6"/>
    <col min="12574" max="12574" width="8.5703125" style="6" customWidth="1"/>
    <col min="12575" max="12582" width="6.7109375" style="6" customWidth="1"/>
    <col min="12583" max="12790" width="8.85546875" style="6"/>
    <col min="12791" max="12791" width="7.7109375" style="6" customWidth="1"/>
    <col min="12792" max="12792" width="29.28515625" style="6" customWidth="1"/>
    <col min="12793" max="12828" width="5.7109375" style="6" customWidth="1"/>
    <col min="12829" max="12829" width="8.85546875" style="6"/>
    <col min="12830" max="12830" width="8.5703125" style="6" customWidth="1"/>
    <col min="12831" max="12838" width="6.7109375" style="6" customWidth="1"/>
    <col min="12839" max="13046" width="8.85546875" style="6"/>
    <col min="13047" max="13047" width="7.7109375" style="6" customWidth="1"/>
    <col min="13048" max="13048" width="29.28515625" style="6" customWidth="1"/>
    <col min="13049" max="13084" width="5.7109375" style="6" customWidth="1"/>
    <col min="13085" max="13085" width="8.85546875" style="6"/>
    <col min="13086" max="13086" width="8.5703125" style="6" customWidth="1"/>
    <col min="13087" max="13094" width="6.7109375" style="6" customWidth="1"/>
    <col min="13095" max="13302" width="8.85546875" style="6"/>
    <col min="13303" max="13303" width="7.7109375" style="6" customWidth="1"/>
    <col min="13304" max="13304" width="29.28515625" style="6" customWidth="1"/>
    <col min="13305" max="13340" width="5.7109375" style="6" customWidth="1"/>
    <col min="13341" max="13341" width="8.85546875" style="6"/>
    <col min="13342" max="13342" width="8.5703125" style="6" customWidth="1"/>
    <col min="13343" max="13350" width="6.7109375" style="6" customWidth="1"/>
    <col min="13351" max="13558" width="8.85546875" style="6"/>
    <col min="13559" max="13559" width="7.7109375" style="6" customWidth="1"/>
    <col min="13560" max="13560" width="29.28515625" style="6" customWidth="1"/>
    <col min="13561" max="13596" width="5.7109375" style="6" customWidth="1"/>
    <col min="13597" max="13597" width="8.85546875" style="6"/>
    <col min="13598" max="13598" width="8.5703125" style="6" customWidth="1"/>
    <col min="13599" max="13606" width="6.7109375" style="6" customWidth="1"/>
    <col min="13607" max="13814" width="8.85546875" style="6"/>
    <col min="13815" max="13815" width="7.7109375" style="6" customWidth="1"/>
    <col min="13816" max="13816" width="29.28515625" style="6" customWidth="1"/>
    <col min="13817" max="13852" width="5.7109375" style="6" customWidth="1"/>
    <col min="13853" max="13853" width="8.85546875" style="6"/>
    <col min="13854" max="13854" width="8.5703125" style="6" customWidth="1"/>
    <col min="13855" max="13862" width="6.7109375" style="6" customWidth="1"/>
    <col min="13863" max="14070" width="8.85546875" style="6"/>
    <col min="14071" max="14071" width="7.7109375" style="6" customWidth="1"/>
    <col min="14072" max="14072" width="29.28515625" style="6" customWidth="1"/>
    <col min="14073" max="14108" width="5.7109375" style="6" customWidth="1"/>
    <col min="14109" max="14109" width="8.85546875" style="6"/>
    <col min="14110" max="14110" width="8.5703125" style="6" customWidth="1"/>
    <col min="14111" max="14118" width="6.7109375" style="6" customWidth="1"/>
    <col min="14119" max="14326" width="8.85546875" style="6"/>
    <col min="14327" max="14327" width="7.7109375" style="6" customWidth="1"/>
    <col min="14328" max="14328" width="29.28515625" style="6" customWidth="1"/>
    <col min="14329" max="14364" width="5.7109375" style="6" customWidth="1"/>
    <col min="14365" max="14365" width="8.85546875" style="6"/>
    <col min="14366" max="14366" width="8.5703125" style="6" customWidth="1"/>
    <col min="14367" max="14374" width="6.7109375" style="6" customWidth="1"/>
    <col min="14375" max="14582" width="8.85546875" style="6"/>
    <col min="14583" max="14583" width="7.7109375" style="6" customWidth="1"/>
    <col min="14584" max="14584" width="29.28515625" style="6" customWidth="1"/>
    <col min="14585" max="14620" width="5.7109375" style="6" customWidth="1"/>
    <col min="14621" max="14621" width="8.85546875" style="6"/>
    <col min="14622" max="14622" width="8.5703125" style="6" customWidth="1"/>
    <col min="14623" max="14630" width="6.7109375" style="6" customWidth="1"/>
    <col min="14631" max="14838" width="8.85546875" style="6"/>
    <col min="14839" max="14839" width="7.7109375" style="6" customWidth="1"/>
    <col min="14840" max="14840" width="29.28515625" style="6" customWidth="1"/>
    <col min="14841" max="14876" width="5.7109375" style="6" customWidth="1"/>
    <col min="14877" max="14877" width="8.85546875" style="6"/>
    <col min="14878" max="14878" width="8.5703125" style="6" customWidth="1"/>
    <col min="14879" max="14886" width="6.7109375" style="6" customWidth="1"/>
    <col min="14887" max="15094" width="8.85546875" style="6"/>
    <col min="15095" max="15095" width="7.7109375" style="6" customWidth="1"/>
    <col min="15096" max="15096" width="29.28515625" style="6" customWidth="1"/>
    <col min="15097" max="15132" width="5.7109375" style="6" customWidth="1"/>
    <col min="15133" max="15133" width="8.85546875" style="6"/>
    <col min="15134" max="15134" width="8.5703125" style="6" customWidth="1"/>
    <col min="15135" max="15142" width="6.7109375" style="6" customWidth="1"/>
    <col min="15143" max="15350" width="8.85546875" style="6"/>
    <col min="15351" max="15351" width="7.7109375" style="6" customWidth="1"/>
    <col min="15352" max="15352" width="29.28515625" style="6" customWidth="1"/>
    <col min="15353" max="15388" width="5.7109375" style="6" customWidth="1"/>
    <col min="15389" max="15389" width="8.85546875" style="6"/>
    <col min="15390" max="15390" width="8.5703125" style="6" customWidth="1"/>
    <col min="15391" max="15398" width="6.7109375" style="6" customWidth="1"/>
    <col min="15399" max="15606" width="8.85546875" style="6"/>
    <col min="15607" max="15607" width="7.7109375" style="6" customWidth="1"/>
    <col min="15608" max="15608" width="29.28515625" style="6" customWidth="1"/>
    <col min="15609" max="15644" width="5.7109375" style="6" customWidth="1"/>
    <col min="15645" max="15645" width="8.85546875" style="6"/>
    <col min="15646" max="15646" width="8.5703125" style="6" customWidth="1"/>
    <col min="15647" max="15654" width="6.7109375" style="6" customWidth="1"/>
    <col min="15655" max="15862" width="8.85546875" style="6"/>
    <col min="15863" max="15863" width="7.7109375" style="6" customWidth="1"/>
    <col min="15864" max="15864" width="29.28515625" style="6" customWidth="1"/>
    <col min="15865" max="15900" width="5.7109375" style="6" customWidth="1"/>
    <col min="15901" max="15901" width="8.85546875" style="6"/>
    <col min="15902" max="15902" width="8.5703125" style="6" customWidth="1"/>
    <col min="15903" max="15910" width="6.7109375" style="6" customWidth="1"/>
    <col min="15911" max="16118" width="8.85546875" style="6"/>
    <col min="16119" max="16119" width="7.7109375" style="6" customWidth="1"/>
    <col min="16120" max="16120" width="29.28515625" style="6" customWidth="1"/>
    <col min="16121" max="16156" width="5.7109375" style="6" customWidth="1"/>
    <col min="16157" max="16157" width="8.85546875" style="6"/>
    <col min="16158" max="16158" width="8.5703125" style="6" customWidth="1"/>
    <col min="16159" max="16166" width="6.7109375" style="6" customWidth="1"/>
    <col min="16167" max="16381" width="8.85546875" style="6"/>
    <col min="16382" max="16384" width="8.85546875" style="6" customWidth="1"/>
  </cols>
  <sheetData>
    <row r="1" spans="1:50" ht="15.6" customHeight="1">
      <c r="A1" s="4" t="s">
        <v>128</v>
      </c>
      <c r="C1" s="2" t="s">
        <v>34</v>
      </c>
      <c r="E1" s="2"/>
      <c r="G1" s="2"/>
      <c r="I1" s="2"/>
      <c r="K1" s="2"/>
      <c r="M1" s="2"/>
      <c r="O1" s="2"/>
      <c r="Q1" s="2"/>
      <c r="S1" s="2"/>
      <c r="U1" s="2"/>
      <c r="W1" s="2"/>
      <c r="Y1" s="2"/>
      <c r="AA1" s="2"/>
      <c r="AC1" s="2"/>
      <c r="AE1" s="2"/>
      <c r="AI1" s="2"/>
      <c r="AK1" s="2"/>
      <c r="AM1" s="2"/>
      <c r="AO1" s="2"/>
      <c r="AQ1" s="2"/>
      <c r="AT1" s="4"/>
      <c r="AU1" s="2" t="s">
        <v>348</v>
      </c>
      <c r="AW1" s="2"/>
    </row>
    <row r="2" spans="1:50" ht="15.6" customHeight="1">
      <c r="A2" s="29" t="s">
        <v>35</v>
      </c>
      <c r="AQ2" s="6" t="s">
        <v>410</v>
      </c>
      <c r="AT2" s="29"/>
    </row>
    <row r="3" spans="1:50" ht="15.6" customHeight="1">
      <c r="A3" s="7" t="s">
        <v>36</v>
      </c>
      <c r="Y3" s="145" t="s">
        <v>433</v>
      </c>
      <c r="AT3" s="7"/>
    </row>
    <row r="4" spans="1:50" ht="15.6" customHeight="1">
      <c r="A4" s="6"/>
      <c r="C4" s="30" t="s">
        <v>266</v>
      </c>
      <c r="D4" s="31"/>
      <c r="E4" s="30" t="s">
        <v>296</v>
      </c>
      <c r="F4" s="31"/>
      <c r="G4" s="30" t="s">
        <v>309</v>
      </c>
      <c r="H4" s="31"/>
      <c r="I4" s="30" t="s">
        <v>319</v>
      </c>
      <c r="J4" s="31"/>
      <c r="K4" s="30" t="s">
        <v>116</v>
      </c>
      <c r="L4" s="31"/>
      <c r="M4" s="30" t="s">
        <v>109</v>
      </c>
      <c r="N4" s="31"/>
      <c r="O4" s="30" t="s">
        <v>103</v>
      </c>
      <c r="P4" s="31"/>
      <c r="Q4" s="30" t="s">
        <v>385</v>
      </c>
      <c r="R4" s="31"/>
      <c r="S4" s="30" t="s">
        <v>402</v>
      </c>
      <c r="T4" s="31"/>
      <c r="U4" s="30" t="s">
        <v>213</v>
      </c>
      <c r="V4" s="31"/>
      <c r="W4" s="30" t="s">
        <v>328</v>
      </c>
      <c r="X4" s="31"/>
      <c r="Y4" s="30" t="s">
        <v>427</v>
      </c>
      <c r="Z4" s="31"/>
      <c r="AA4" s="30" t="s">
        <v>100</v>
      </c>
      <c r="AB4" s="31"/>
      <c r="AC4" s="30" t="s">
        <v>322</v>
      </c>
      <c r="AD4" s="31"/>
      <c r="AE4" s="30" t="s">
        <v>334</v>
      </c>
      <c r="AF4" s="31"/>
      <c r="AG4" s="30" t="s">
        <v>343</v>
      </c>
      <c r="AH4" s="31"/>
      <c r="AI4" s="30" t="s">
        <v>94</v>
      </c>
      <c r="AJ4" s="31"/>
      <c r="AK4" s="30" t="s">
        <v>443</v>
      </c>
      <c r="AL4" s="31"/>
      <c r="AM4" s="30" t="s">
        <v>456</v>
      </c>
      <c r="AN4" s="31"/>
      <c r="AO4" s="30" t="s">
        <v>451</v>
      </c>
      <c r="AP4" s="31"/>
      <c r="AQ4" s="30" t="s">
        <v>37</v>
      </c>
      <c r="AR4" s="31"/>
      <c r="AT4" s="6"/>
      <c r="AU4" s="30" t="s">
        <v>343</v>
      </c>
      <c r="AV4" s="31"/>
      <c r="AW4" s="30" t="s">
        <v>456</v>
      </c>
      <c r="AX4" s="31"/>
    </row>
    <row r="5" spans="1:50" ht="15.6" customHeight="1">
      <c r="A5" s="19" t="s">
        <v>192</v>
      </c>
      <c r="B5" s="22" t="s">
        <v>23</v>
      </c>
      <c r="C5" s="32" t="s">
        <v>38</v>
      </c>
      <c r="D5" s="33" t="s">
        <v>39</v>
      </c>
      <c r="E5" s="32" t="s">
        <v>38</v>
      </c>
      <c r="F5" s="33" t="s">
        <v>39</v>
      </c>
      <c r="G5" s="32" t="s">
        <v>38</v>
      </c>
      <c r="H5" s="33" t="s">
        <v>39</v>
      </c>
      <c r="I5" s="32" t="s">
        <v>38</v>
      </c>
      <c r="J5" s="33" t="s">
        <v>39</v>
      </c>
      <c r="K5" s="32" t="s">
        <v>38</v>
      </c>
      <c r="L5" s="33" t="s">
        <v>39</v>
      </c>
      <c r="M5" s="32" t="s">
        <v>38</v>
      </c>
      <c r="N5" s="33" t="s">
        <v>39</v>
      </c>
      <c r="O5" s="32" t="s">
        <v>38</v>
      </c>
      <c r="P5" s="33" t="s">
        <v>39</v>
      </c>
      <c r="Q5" s="32" t="s">
        <v>38</v>
      </c>
      <c r="R5" s="33" t="s">
        <v>39</v>
      </c>
      <c r="S5" s="32" t="s">
        <v>38</v>
      </c>
      <c r="T5" s="33" t="s">
        <v>39</v>
      </c>
      <c r="U5" s="32" t="s">
        <v>38</v>
      </c>
      <c r="V5" s="33" t="s">
        <v>39</v>
      </c>
      <c r="W5" s="32" t="s">
        <v>38</v>
      </c>
      <c r="X5" s="33" t="s">
        <v>39</v>
      </c>
      <c r="Y5" s="32" t="s">
        <v>38</v>
      </c>
      <c r="Z5" s="33" t="s">
        <v>39</v>
      </c>
      <c r="AA5" s="32" t="s">
        <v>38</v>
      </c>
      <c r="AB5" s="33" t="s">
        <v>39</v>
      </c>
      <c r="AC5" s="32" t="s">
        <v>38</v>
      </c>
      <c r="AD5" s="33" t="s">
        <v>39</v>
      </c>
      <c r="AE5" s="32" t="s">
        <v>38</v>
      </c>
      <c r="AF5" s="33" t="s">
        <v>39</v>
      </c>
      <c r="AG5" s="32" t="s">
        <v>38</v>
      </c>
      <c r="AH5" s="33" t="s">
        <v>39</v>
      </c>
      <c r="AI5" s="32" t="s">
        <v>38</v>
      </c>
      <c r="AJ5" s="33" t="s">
        <v>39</v>
      </c>
      <c r="AK5" s="32" t="s">
        <v>38</v>
      </c>
      <c r="AL5" s="33" t="s">
        <v>39</v>
      </c>
      <c r="AM5" s="32" t="s">
        <v>38</v>
      </c>
      <c r="AN5" s="33" t="s">
        <v>39</v>
      </c>
      <c r="AO5" s="32" t="s">
        <v>38</v>
      </c>
      <c r="AP5" s="33" t="s">
        <v>39</v>
      </c>
      <c r="AQ5" s="32" t="s">
        <v>38</v>
      </c>
      <c r="AR5" s="33" t="s">
        <v>39</v>
      </c>
      <c r="AT5" s="19" t="s">
        <v>192</v>
      </c>
      <c r="AU5" s="32" t="s">
        <v>349</v>
      </c>
      <c r="AV5" s="33" t="s">
        <v>39</v>
      </c>
      <c r="AW5" s="32" t="s">
        <v>349</v>
      </c>
      <c r="AX5" s="33" t="s">
        <v>39</v>
      </c>
    </row>
    <row r="6" spans="1:50" ht="15.6" customHeight="1">
      <c r="A6" s="72">
        <v>9901</v>
      </c>
      <c r="B6" s="79" t="s">
        <v>54</v>
      </c>
      <c r="C6" s="34">
        <v>117</v>
      </c>
      <c r="D6" s="35">
        <f t="shared" ref="D6:D35" si="0">RANK(C6,C$6:C$35,0)</f>
        <v>18</v>
      </c>
      <c r="E6" s="34">
        <v>129</v>
      </c>
      <c r="F6" s="35">
        <f t="shared" ref="F6:F35" si="1">RANK(E6,E$6:E$35,0)</f>
        <v>19</v>
      </c>
      <c r="G6" s="34">
        <v>132</v>
      </c>
      <c r="H6" s="35">
        <f t="shared" ref="H6:AJ35" si="2">RANK(G6,G$6:G$35,0)</f>
        <v>22</v>
      </c>
      <c r="I6" s="34">
        <v>110</v>
      </c>
      <c r="J6" s="35">
        <f t="shared" si="2"/>
        <v>15</v>
      </c>
      <c r="K6" s="34">
        <v>89</v>
      </c>
      <c r="L6" s="35">
        <f t="shared" ref="L6:L35" si="3">RANK(K6,K$6:K$35,0)</f>
        <v>15</v>
      </c>
      <c r="M6" s="34">
        <v>132</v>
      </c>
      <c r="N6" s="35">
        <f t="shared" si="2"/>
        <v>16</v>
      </c>
      <c r="O6" s="34">
        <v>92</v>
      </c>
      <c r="P6" s="35">
        <f t="shared" si="2"/>
        <v>21</v>
      </c>
      <c r="Q6" s="34">
        <v>108.5</v>
      </c>
      <c r="R6" s="35">
        <f t="shared" ref="R6:V35" si="4">RANK(Q6,Q$6:Q$35,0)</f>
        <v>1</v>
      </c>
      <c r="S6" s="34">
        <v>119</v>
      </c>
      <c r="T6" s="35">
        <f t="shared" si="4"/>
        <v>24</v>
      </c>
      <c r="U6" s="34">
        <v>142</v>
      </c>
      <c r="V6" s="35">
        <f t="shared" si="4"/>
        <v>30</v>
      </c>
      <c r="W6" s="34">
        <v>144</v>
      </c>
      <c r="X6" s="35">
        <f t="shared" si="2"/>
        <v>14</v>
      </c>
      <c r="Y6" s="34">
        <v>123</v>
      </c>
      <c r="Z6" s="35">
        <f t="shared" ref="Z6:Z35" si="5">RANK(Y6,Y$6:Y$35,0)</f>
        <v>8</v>
      </c>
      <c r="AA6" s="34">
        <v>137</v>
      </c>
      <c r="AB6" s="35">
        <f t="shared" si="2"/>
        <v>21</v>
      </c>
      <c r="AC6" s="34">
        <v>130</v>
      </c>
      <c r="AD6" s="35">
        <f t="shared" si="2"/>
        <v>2</v>
      </c>
      <c r="AE6" s="34">
        <v>131</v>
      </c>
      <c r="AF6" s="35">
        <f t="shared" si="2"/>
        <v>17</v>
      </c>
      <c r="AG6" s="34">
        <v>78.5</v>
      </c>
      <c r="AH6" s="35">
        <f t="shared" si="2"/>
        <v>3</v>
      </c>
      <c r="AI6" s="34">
        <v>135</v>
      </c>
      <c r="AJ6" s="35">
        <f t="shared" si="2"/>
        <v>23</v>
      </c>
      <c r="AK6" s="34">
        <v>133</v>
      </c>
      <c r="AL6" s="35">
        <f t="shared" ref="AL6:AN35" si="6">RANK(AK6,AK$6:AK$35,0)</f>
        <v>1</v>
      </c>
      <c r="AM6" s="34">
        <v>128.5</v>
      </c>
      <c r="AN6" s="35">
        <f t="shared" si="6"/>
        <v>8</v>
      </c>
      <c r="AO6" s="34">
        <v>110</v>
      </c>
      <c r="AP6" s="35">
        <f t="shared" ref="AP6:AP35" si="7">RANK(AO6,AO$6:AO$35,0)</f>
        <v>22</v>
      </c>
      <c r="AQ6" s="34">
        <f t="shared" ref="AQ6:AQ35" si="8">AVERAGE(C6,E6,G6,I6,K6,M6,O6,Q6,S6,U6,W6,Y6,AA6,AC6,AE6,AI6,AK6,AM6,AO6)</f>
        <v>123.26315789473684</v>
      </c>
      <c r="AR6" s="35">
        <f t="shared" ref="AR6:AR35" si="9">RANK(AQ6,AQ$6:AQ$35,0)</f>
        <v>18</v>
      </c>
      <c r="AT6" s="72">
        <v>9901</v>
      </c>
      <c r="AU6" s="34">
        <v>130</v>
      </c>
      <c r="AV6" s="35">
        <f t="shared" ref="AV6:AV34" si="10">RANK(AU6,AU$6:AU$35,0)</f>
        <v>2</v>
      </c>
      <c r="AW6" s="34">
        <v>168.5</v>
      </c>
      <c r="AX6" s="35">
        <f t="shared" ref="AX6:AX35" si="11">RANK(AW6,AW$6:AW$35,0)</f>
        <v>8</v>
      </c>
    </row>
    <row r="7" spans="1:50" ht="15.6" customHeight="1">
      <c r="A7" s="73">
        <v>9902</v>
      </c>
      <c r="B7" s="80" t="s">
        <v>68</v>
      </c>
      <c r="C7" s="36">
        <v>118</v>
      </c>
      <c r="D7" s="37">
        <f t="shared" si="0"/>
        <v>12</v>
      </c>
      <c r="E7" s="36">
        <v>130</v>
      </c>
      <c r="F7" s="37">
        <f t="shared" si="1"/>
        <v>17</v>
      </c>
      <c r="G7" s="36">
        <v>129</v>
      </c>
      <c r="H7" s="37">
        <f t="shared" si="2"/>
        <v>26</v>
      </c>
      <c r="I7" s="36">
        <v>107</v>
      </c>
      <c r="J7" s="37">
        <f t="shared" si="2"/>
        <v>27</v>
      </c>
      <c r="K7" s="36">
        <v>84.5</v>
      </c>
      <c r="L7" s="37">
        <f t="shared" si="3"/>
        <v>29</v>
      </c>
      <c r="M7" s="36">
        <v>132</v>
      </c>
      <c r="N7" s="37">
        <f t="shared" si="2"/>
        <v>16</v>
      </c>
      <c r="O7" s="36">
        <v>91</v>
      </c>
      <c r="P7" s="37">
        <f t="shared" si="2"/>
        <v>26</v>
      </c>
      <c r="Q7" s="36">
        <v>105</v>
      </c>
      <c r="R7" s="37">
        <f t="shared" si="4"/>
        <v>24</v>
      </c>
      <c r="S7" s="36">
        <v>120</v>
      </c>
      <c r="T7" s="37">
        <f t="shared" si="4"/>
        <v>19</v>
      </c>
      <c r="U7" s="36">
        <v>143</v>
      </c>
      <c r="V7" s="37">
        <f t="shared" si="4"/>
        <v>26</v>
      </c>
      <c r="W7" s="36">
        <v>142</v>
      </c>
      <c r="X7" s="37">
        <f t="shared" si="2"/>
        <v>23</v>
      </c>
      <c r="Y7" s="36">
        <v>115</v>
      </c>
      <c r="Z7" s="37">
        <f t="shared" si="5"/>
        <v>19</v>
      </c>
      <c r="AA7" s="36">
        <v>137</v>
      </c>
      <c r="AB7" s="37">
        <f t="shared" si="2"/>
        <v>21</v>
      </c>
      <c r="AC7" s="36">
        <v>128</v>
      </c>
      <c r="AD7" s="37">
        <f t="shared" si="2"/>
        <v>4</v>
      </c>
      <c r="AE7" s="36">
        <v>131</v>
      </c>
      <c r="AF7" s="37">
        <f t="shared" si="2"/>
        <v>17</v>
      </c>
      <c r="AG7" s="36">
        <v>79</v>
      </c>
      <c r="AH7" s="37">
        <f t="shared" si="2"/>
        <v>2</v>
      </c>
      <c r="AI7" s="36">
        <v>136</v>
      </c>
      <c r="AJ7" s="37">
        <f t="shared" si="2"/>
        <v>16</v>
      </c>
      <c r="AK7" s="36">
        <v>132.5</v>
      </c>
      <c r="AL7" s="37">
        <f t="shared" si="6"/>
        <v>6</v>
      </c>
      <c r="AM7" s="36">
        <v>131</v>
      </c>
      <c r="AN7" s="37">
        <f t="shared" si="6"/>
        <v>3</v>
      </c>
      <c r="AO7" s="36">
        <v>112</v>
      </c>
      <c r="AP7" s="37">
        <f t="shared" si="7"/>
        <v>16</v>
      </c>
      <c r="AQ7" s="36">
        <f t="shared" si="8"/>
        <v>122.31578947368421</v>
      </c>
      <c r="AR7" s="37">
        <f t="shared" si="9"/>
        <v>25</v>
      </c>
      <c r="AT7" s="73">
        <v>9902</v>
      </c>
      <c r="AU7" s="36">
        <v>129.5</v>
      </c>
      <c r="AV7" s="37">
        <f t="shared" si="10"/>
        <v>3</v>
      </c>
      <c r="AW7" s="36">
        <v>166.5</v>
      </c>
      <c r="AX7" s="37">
        <f t="shared" si="11"/>
        <v>18</v>
      </c>
    </row>
    <row r="8" spans="1:50" ht="15.6" customHeight="1">
      <c r="A8" s="73">
        <v>9903</v>
      </c>
      <c r="B8" s="80" t="s">
        <v>55</v>
      </c>
      <c r="C8" s="36">
        <v>122</v>
      </c>
      <c r="D8" s="37">
        <f t="shared" si="0"/>
        <v>6</v>
      </c>
      <c r="E8" s="36">
        <v>129</v>
      </c>
      <c r="F8" s="37">
        <f t="shared" si="1"/>
        <v>19</v>
      </c>
      <c r="G8" s="36">
        <v>133</v>
      </c>
      <c r="H8" s="37">
        <f t="shared" si="2"/>
        <v>18</v>
      </c>
      <c r="I8" s="36">
        <v>110</v>
      </c>
      <c r="J8" s="37">
        <f t="shared" si="2"/>
        <v>15</v>
      </c>
      <c r="K8" s="36">
        <v>87.5</v>
      </c>
      <c r="L8" s="37">
        <f t="shared" si="3"/>
        <v>23</v>
      </c>
      <c r="M8" s="36">
        <v>134</v>
      </c>
      <c r="N8" s="37">
        <f t="shared" si="2"/>
        <v>4</v>
      </c>
      <c r="O8" s="36">
        <v>94.5</v>
      </c>
      <c r="P8" s="37">
        <f t="shared" si="2"/>
        <v>17</v>
      </c>
      <c r="Q8" s="36">
        <v>108</v>
      </c>
      <c r="R8" s="37">
        <f t="shared" si="4"/>
        <v>2</v>
      </c>
      <c r="S8" s="36">
        <v>118</v>
      </c>
      <c r="T8" s="37">
        <f t="shared" si="4"/>
        <v>29</v>
      </c>
      <c r="U8" s="36">
        <v>146</v>
      </c>
      <c r="V8" s="37">
        <f t="shared" si="4"/>
        <v>9</v>
      </c>
      <c r="W8" s="36">
        <v>146</v>
      </c>
      <c r="X8" s="37">
        <f t="shared" si="2"/>
        <v>4</v>
      </c>
      <c r="Y8" s="36">
        <v>112.5</v>
      </c>
      <c r="Z8" s="37">
        <f t="shared" si="5"/>
        <v>26</v>
      </c>
      <c r="AA8" s="36">
        <v>139</v>
      </c>
      <c r="AB8" s="37">
        <f t="shared" si="2"/>
        <v>19</v>
      </c>
      <c r="AC8" s="36">
        <v>135</v>
      </c>
      <c r="AD8" s="37">
        <f t="shared" si="2"/>
        <v>1</v>
      </c>
      <c r="AE8" s="36">
        <v>131</v>
      </c>
      <c r="AF8" s="37">
        <f t="shared" si="2"/>
        <v>17</v>
      </c>
      <c r="AG8" s="36" t="s">
        <v>351</v>
      </c>
      <c r="AH8" s="37"/>
      <c r="AI8" s="36">
        <v>136</v>
      </c>
      <c r="AJ8" s="37">
        <f t="shared" si="2"/>
        <v>16</v>
      </c>
      <c r="AK8" s="36">
        <v>129</v>
      </c>
      <c r="AL8" s="37">
        <f t="shared" si="6"/>
        <v>29</v>
      </c>
      <c r="AM8" s="36">
        <v>128</v>
      </c>
      <c r="AN8" s="37">
        <f t="shared" si="6"/>
        <v>9</v>
      </c>
      <c r="AO8" s="36">
        <v>113</v>
      </c>
      <c r="AP8" s="37">
        <f t="shared" si="7"/>
        <v>15</v>
      </c>
      <c r="AQ8" s="36">
        <f t="shared" si="8"/>
        <v>123.76315789473684</v>
      </c>
      <c r="AR8" s="37">
        <f t="shared" si="9"/>
        <v>16</v>
      </c>
      <c r="AT8" s="73">
        <v>9903</v>
      </c>
      <c r="AU8" s="36"/>
      <c r="AV8" s="37"/>
      <c r="AW8" s="36">
        <v>170</v>
      </c>
      <c r="AX8" s="37">
        <f t="shared" si="11"/>
        <v>4</v>
      </c>
    </row>
    <row r="9" spans="1:50" ht="15.6" customHeight="1">
      <c r="A9" s="73">
        <v>9904</v>
      </c>
      <c r="B9" s="80" t="s">
        <v>27</v>
      </c>
      <c r="C9" s="36">
        <v>108</v>
      </c>
      <c r="D9" s="37">
        <f t="shared" si="0"/>
        <v>30</v>
      </c>
      <c r="E9" s="36">
        <v>133</v>
      </c>
      <c r="F9" s="37">
        <f t="shared" si="1"/>
        <v>8</v>
      </c>
      <c r="G9" s="36">
        <v>139</v>
      </c>
      <c r="H9" s="37">
        <f t="shared" si="2"/>
        <v>6</v>
      </c>
      <c r="I9" s="36">
        <v>114</v>
      </c>
      <c r="J9" s="37">
        <f t="shared" si="2"/>
        <v>6</v>
      </c>
      <c r="K9" s="36">
        <v>79.5</v>
      </c>
      <c r="L9" s="37">
        <f t="shared" si="3"/>
        <v>30</v>
      </c>
      <c r="M9" s="36">
        <v>133</v>
      </c>
      <c r="N9" s="37">
        <f t="shared" si="2"/>
        <v>7</v>
      </c>
      <c r="O9" s="36">
        <v>84</v>
      </c>
      <c r="P9" s="37">
        <f t="shared" si="2"/>
        <v>29</v>
      </c>
      <c r="Q9" s="36">
        <v>100</v>
      </c>
      <c r="R9" s="37">
        <f t="shared" si="4"/>
        <v>30</v>
      </c>
      <c r="S9" s="36">
        <v>119</v>
      </c>
      <c r="T9" s="37">
        <f t="shared" si="4"/>
        <v>24</v>
      </c>
      <c r="U9" s="36">
        <v>146</v>
      </c>
      <c r="V9" s="37">
        <f t="shared" si="4"/>
        <v>9</v>
      </c>
      <c r="W9" s="36">
        <v>148</v>
      </c>
      <c r="X9" s="37">
        <f t="shared" si="2"/>
        <v>2</v>
      </c>
      <c r="Y9" s="36">
        <v>119</v>
      </c>
      <c r="Z9" s="37">
        <f t="shared" si="5"/>
        <v>11</v>
      </c>
      <c r="AA9" s="36"/>
      <c r="AB9" s="37"/>
      <c r="AC9" s="36">
        <v>125</v>
      </c>
      <c r="AD9" s="37">
        <f t="shared" si="2"/>
        <v>8</v>
      </c>
      <c r="AE9" s="36">
        <v>131</v>
      </c>
      <c r="AF9" s="37">
        <f t="shared" si="2"/>
        <v>17</v>
      </c>
      <c r="AG9" s="36">
        <v>57.5</v>
      </c>
      <c r="AH9" s="37">
        <f t="shared" si="2"/>
        <v>9</v>
      </c>
      <c r="AI9" s="36">
        <v>136</v>
      </c>
      <c r="AJ9" s="37">
        <f t="shared" si="2"/>
        <v>16</v>
      </c>
      <c r="AK9" s="36">
        <v>122</v>
      </c>
      <c r="AL9" s="37">
        <f t="shared" si="6"/>
        <v>30</v>
      </c>
      <c r="AM9" s="36">
        <v>130</v>
      </c>
      <c r="AN9" s="37">
        <f t="shared" si="6"/>
        <v>5</v>
      </c>
      <c r="AO9" s="36">
        <v>108</v>
      </c>
      <c r="AP9" s="37">
        <f t="shared" si="7"/>
        <v>28</v>
      </c>
      <c r="AQ9" s="36">
        <f t="shared" si="8"/>
        <v>120.80555555555556</v>
      </c>
      <c r="AR9" s="37">
        <f t="shared" si="9"/>
        <v>28</v>
      </c>
      <c r="AT9" s="73">
        <v>9904</v>
      </c>
      <c r="AU9" s="36">
        <v>111</v>
      </c>
      <c r="AV9" s="37">
        <f t="shared" si="10"/>
        <v>9</v>
      </c>
      <c r="AW9" s="36">
        <v>163.5</v>
      </c>
      <c r="AX9" s="37">
        <f t="shared" si="11"/>
        <v>25</v>
      </c>
    </row>
    <row r="10" spans="1:50" ht="15.6" customHeight="1">
      <c r="A10" s="73">
        <v>9905</v>
      </c>
      <c r="B10" s="80" t="s">
        <v>129</v>
      </c>
      <c r="C10" s="36">
        <v>117</v>
      </c>
      <c r="D10" s="37">
        <f t="shared" si="0"/>
        <v>18</v>
      </c>
      <c r="E10" s="36">
        <v>135</v>
      </c>
      <c r="F10" s="37">
        <f t="shared" si="1"/>
        <v>7</v>
      </c>
      <c r="G10" s="36">
        <v>139</v>
      </c>
      <c r="H10" s="37">
        <f t="shared" si="2"/>
        <v>6</v>
      </c>
      <c r="I10" s="36">
        <v>119</v>
      </c>
      <c r="J10" s="37">
        <f t="shared" si="2"/>
        <v>2</v>
      </c>
      <c r="K10" s="36">
        <v>89.5</v>
      </c>
      <c r="L10" s="37">
        <f t="shared" si="3"/>
        <v>11</v>
      </c>
      <c r="M10" s="36">
        <v>135</v>
      </c>
      <c r="N10" s="37">
        <f t="shared" si="2"/>
        <v>1</v>
      </c>
      <c r="O10" s="36">
        <v>103</v>
      </c>
      <c r="P10" s="37">
        <f t="shared" si="2"/>
        <v>4</v>
      </c>
      <c r="Q10" s="36">
        <v>104</v>
      </c>
      <c r="R10" s="37">
        <f t="shared" si="4"/>
        <v>25</v>
      </c>
      <c r="S10" s="36">
        <v>124</v>
      </c>
      <c r="T10" s="37">
        <f t="shared" si="4"/>
        <v>6</v>
      </c>
      <c r="U10" s="36">
        <v>147</v>
      </c>
      <c r="V10" s="37">
        <f t="shared" si="4"/>
        <v>5</v>
      </c>
      <c r="W10" s="36">
        <v>146</v>
      </c>
      <c r="X10" s="37">
        <f t="shared" si="2"/>
        <v>4</v>
      </c>
      <c r="Y10" s="36">
        <v>109</v>
      </c>
      <c r="Z10" s="37">
        <f t="shared" si="5"/>
        <v>30</v>
      </c>
      <c r="AA10" s="36">
        <v>143</v>
      </c>
      <c r="AB10" s="37">
        <f t="shared" si="2"/>
        <v>7</v>
      </c>
      <c r="AC10" s="36">
        <v>130</v>
      </c>
      <c r="AD10" s="37">
        <f t="shared" si="2"/>
        <v>2</v>
      </c>
      <c r="AE10" s="36">
        <v>131</v>
      </c>
      <c r="AF10" s="37">
        <f t="shared" si="2"/>
        <v>17</v>
      </c>
      <c r="AG10" s="36" t="s">
        <v>351</v>
      </c>
      <c r="AH10" s="37"/>
      <c r="AI10" s="36">
        <v>138</v>
      </c>
      <c r="AJ10" s="37">
        <f t="shared" si="2"/>
        <v>7</v>
      </c>
      <c r="AK10" s="36">
        <v>130</v>
      </c>
      <c r="AL10" s="37">
        <f t="shared" si="6"/>
        <v>26</v>
      </c>
      <c r="AM10" s="36">
        <v>127</v>
      </c>
      <c r="AN10" s="37">
        <f t="shared" si="6"/>
        <v>14</v>
      </c>
      <c r="AO10" s="36">
        <v>117</v>
      </c>
      <c r="AP10" s="37">
        <f t="shared" si="7"/>
        <v>5</v>
      </c>
      <c r="AQ10" s="36">
        <f t="shared" si="8"/>
        <v>125.44736842105263</v>
      </c>
      <c r="AR10" s="37">
        <f t="shared" si="9"/>
        <v>5</v>
      </c>
      <c r="AT10" s="73">
        <v>9905</v>
      </c>
      <c r="AU10" s="36"/>
      <c r="AV10" s="37"/>
      <c r="AW10" s="36">
        <v>168.5</v>
      </c>
      <c r="AX10" s="37">
        <f t="shared" si="11"/>
        <v>8</v>
      </c>
    </row>
    <row r="11" spans="1:50" ht="15.6" customHeight="1">
      <c r="A11" s="73">
        <v>9906</v>
      </c>
      <c r="B11" s="80" t="s">
        <v>133</v>
      </c>
      <c r="C11" s="36">
        <v>117</v>
      </c>
      <c r="D11" s="37">
        <f t="shared" si="0"/>
        <v>18</v>
      </c>
      <c r="E11" s="36">
        <v>129</v>
      </c>
      <c r="F11" s="37">
        <f t="shared" si="1"/>
        <v>19</v>
      </c>
      <c r="G11" s="36">
        <v>130</v>
      </c>
      <c r="H11" s="37">
        <f t="shared" si="2"/>
        <v>25</v>
      </c>
      <c r="I11" s="36">
        <v>112</v>
      </c>
      <c r="J11" s="37">
        <f t="shared" si="2"/>
        <v>11</v>
      </c>
      <c r="K11" s="36">
        <v>86.5</v>
      </c>
      <c r="L11" s="37">
        <f t="shared" si="3"/>
        <v>26</v>
      </c>
      <c r="M11" s="36">
        <v>132</v>
      </c>
      <c r="N11" s="37">
        <f t="shared" si="2"/>
        <v>16</v>
      </c>
      <c r="O11" s="36">
        <v>100</v>
      </c>
      <c r="P11" s="37">
        <f t="shared" si="2"/>
        <v>10</v>
      </c>
      <c r="Q11" s="36">
        <v>108</v>
      </c>
      <c r="R11" s="37">
        <f t="shared" si="4"/>
        <v>2</v>
      </c>
      <c r="S11" s="36">
        <v>121</v>
      </c>
      <c r="T11" s="37">
        <f t="shared" si="4"/>
        <v>16</v>
      </c>
      <c r="U11" s="36">
        <v>146</v>
      </c>
      <c r="V11" s="37">
        <f t="shared" si="4"/>
        <v>9</v>
      </c>
      <c r="W11" s="36">
        <v>143</v>
      </c>
      <c r="X11" s="37">
        <f t="shared" si="2"/>
        <v>19</v>
      </c>
      <c r="Y11" s="36">
        <v>124</v>
      </c>
      <c r="Z11" s="37">
        <f t="shared" si="5"/>
        <v>5</v>
      </c>
      <c r="AA11" s="36">
        <v>137</v>
      </c>
      <c r="AB11" s="37">
        <f t="shared" si="2"/>
        <v>21</v>
      </c>
      <c r="AC11" s="36">
        <v>128</v>
      </c>
      <c r="AD11" s="37">
        <f t="shared" si="2"/>
        <v>4</v>
      </c>
      <c r="AE11" s="36">
        <v>132</v>
      </c>
      <c r="AF11" s="37">
        <f t="shared" si="2"/>
        <v>7</v>
      </c>
      <c r="AG11" s="36" t="s">
        <v>351</v>
      </c>
      <c r="AH11" s="37"/>
      <c r="AI11" s="36">
        <v>137</v>
      </c>
      <c r="AJ11" s="37">
        <f t="shared" si="2"/>
        <v>12</v>
      </c>
      <c r="AK11" s="36">
        <v>131</v>
      </c>
      <c r="AL11" s="37">
        <f t="shared" si="6"/>
        <v>16</v>
      </c>
      <c r="AM11" s="36">
        <v>125</v>
      </c>
      <c r="AN11" s="37">
        <f t="shared" si="6"/>
        <v>21</v>
      </c>
      <c r="AO11" s="36">
        <v>115</v>
      </c>
      <c r="AP11" s="37">
        <f t="shared" si="7"/>
        <v>9</v>
      </c>
      <c r="AQ11" s="36">
        <f t="shared" si="8"/>
        <v>123.86842105263158</v>
      </c>
      <c r="AR11" s="37">
        <f t="shared" si="9"/>
        <v>15</v>
      </c>
      <c r="AT11" s="73">
        <v>9906</v>
      </c>
      <c r="AU11" s="36"/>
      <c r="AV11" s="37"/>
      <c r="AW11" s="36">
        <v>163</v>
      </c>
      <c r="AX11" s="37">
        <f t="shared" si="11"/>
        <v>26</v>
      </c>
    </row>
    <row r="12" spans="1:50" ht="15.6" customHeight="1">
      <c r="A12" s="73">
        <v>9907</v>
      </c>
      <c r="B12" s="80" t="s">
        <v>136</v>
      </c>
      <c r="C12" s="36">
        <v>115</v>
      </c>
      <c r="D12" s="37">
        <f t="shared" si="0"/>
        <v>23</v>
      </c>
      <c r="E12" s="36">
        <v>129</v>
      </c>
      <c r="F12" s="37">
        <f t="shared" si="1"/>
        <v>19</v>
      </c>
      <c r="G12" s="36">
        <v>133</v>
      </c>
      <c r="H12" s="37">
        <f t="shared" si="2"/>
        <v>18</v>
      </c>
      <c r="I12" s="36">
        <v>109</v>
      </c>
      <c r="J12" s="37">
        <f t="shared" si="2"/>
        <v>21</v>
      </c>
      <c r="K12" s="36">
        <v>89.5</v>
      </c>
      <c r="L12" s="37">
        <f t="shared" si="3"/>
        <v>11</v>
      </c>
      <c r="M12" s="36">
        <v>132</v>
      </c>
      <c r="N12" s="37">
        <f t="shared" si="2"/>
        <v>16</v>
      </c>
      <c r="O12" s="36">
        <v>92</v>
      </c>
      <c r="P12" s="37">
        <f t="shared" si="2"/>
        <v>21</v>
      </c>
      <c r="Q12" s="36">
        <v>108</v>
      </c>
      <c r="R12" s="37">
        <f t="shared" si="4"/>
        <v>2</v>
      </c>
      <c r="S12" s="36">
        <v>120</v>
      </c>
      <c r="T12" s="37">
        <f t="shared" si="4"/>
        <v>19</v>
      </c>
      <c r="U12" s="36">
        <v>148</v>
      </c>
      <c r="V12" s="37">
        <f t="shared" si="4"/>
        <v>3</v>
      </c>
      <c r="W12" s="36">
        <v>143</v>
      </c>
      <c r="X12" s="37">
        <f t="shared" si="2"/>
        <v>19</v>
      </c>
      <c r="Y12" s="36">
        <v>128.5</v>
      </c>
      <c r="Z12" s="37">
        <f t="shared" si="5"/>
        <v>4</v>
      </c>
      <c r="AA12" s="36">
        <v>140</v>
      </c>
      <c r="AB12" s="37">
        <f t="shared" si="2"/>
        <v>15</v>
      </c>
      <c r="AC12" s="36">
        <v>127</v>
      </c>
      <c r="AD12" s="37">
        <f t="shared" si="2"/>
        <v>6</v>
      </c>
      <c r="AE12" s="36">
        <v>132</v>
      </c>
      <c r="AF12" s="37">
        <f t="shared" si="2"/>
        <v>7</v>
      </c>
      <c r="AG12" s="36" t="s">
        <v>351</v>
      </c>
      <c r="AH12" s="37"/>
      <c r="AI12" s="36">
        <v>132</v>
      </c>
      <c r="AJ12" s="37">
        <f t="shared" si="2"/>
        <v>28</v>
      </c>
      <c r="AK12" s="36">
        <v>131</v>
      </c>
      <c r="AL12" s="37">
        <f t="shared" si="6"/>
        <v>16</v>
      </c>
      <c r="AM12" s="36">
        <v>127.5</v>
      </c>
      <c r="AN12" s="37">
        <f t="shared" si="6"/>
        <v>10</v>
      </c>
      <c r="AO12" s="36">
        <v>110</v>
      </c>
      <c r="AP12" s="37">
        <f t="shared" si="7"/>
        <v>22</v>
      </c>
      <c r="AQ12" s="36">
        <f t="shared" si="8"/>
        <v>123.5</v>
      </c>
      <c r="AR12" s="37">
        <f t="shared" si="9"/>
        <v>17</v>
      </c>
      <c r="AT12" s="73">
        <v>9907</v>
      </c>
      <c r="AU12" s="36"/>
      <c r="AV12" s="37"/>
      <c r="AW12" s="36">
        <v>168</v>
      </c>
      <c r="AX12" s="37">
        <f t="shared" si="11"/>
        <v>13</v>
      </c>
    </row>
    <row r="13" spans="1:50" ht="15.6" customHeight="1">
      <c r="A13" s="73">
        <v>9908</v>
      </c>
      <c r="B13" s="80" t="s">
        <v>139</v>
      </c>
      <c r="C13" s="36">
        <v>115</v>
      </c>
      <c r="D13" s="37">
        <f t="shared" si="0"/>
        <v>23</v>
      </c>
      <c r="E13" s="36">
        <v>129</v>
      </c>
      <c r="F13" s="37">
        <f t="shared" si="1"/>
        <v>19</v>
      </c>
      <c r="G13" s="36">
        <v>128</v>
      </c>
      <c r="H13" s="37">
        <f t="shared" si="2"/>
        <v>28</v>
      </c>
      <c r="I13" s="36">
        <v>103</v>
      </c>
      <c r="J13" s="37">
        <f t="shared" si="2"/>
        <v>30</v>
      </c>
      <c r="K13" s="36">
        <v>89</v>
      </c>
      <c r="L13" s="37">
        <f t="shared" si="3"/>
        <v>15</v>
      </c>
      <c r="M13" s="36">
        <v>130</v>
      </c>
      <c r="N13" s="37">
        <f t="shared" si="2"/>
        <v>28</v>
      </c>
      <c r="O13" s="36">
        <v>86.5</v>
      </c>
      <c r="P13" s="37">
        <f t="shared" si="2"/>
        <v>28</v>
      </c>
      <c r="Q13" s="36">
        <v>104</v>
      </c>
      <c r="R13" s="37">
        <f t="shared" si="4"/>
        <v>25</v>
      </c>
      <c r="S13" s="36">
        <v>119</v>
      </c>
      <c r="T13" s="37">
        <f t="shared" si="4"/>
        <v>24</v>
      </c>
      <c r="U13" s="36">
        <v>145</v>
      </c>
      <c r="V13" s="37">
        <f t="shared" si="4"/>
        <v>17</v>
      </c>
      <c r="W13" s="36">
        <v>142</v>
      </c>
      <c r="X13" s="37">
        <f t="shared" si="2"/>
        <v>23</v>
      </c>
      <c r="Y13" s="36">
        <v>130</v>
      </c>
      <c r="Z13" s="37">
        <f t="shared" si="5"/>
        <v>1</v>
      </c>
      <c r="AA13" s="36">
        <v>137</v>
      </c>
      <c r="AB13" s="37">
        <f t="shared" si="2"/>
        <v>21</v>
      </c>
      <c r="AC13" s="36">
        <v>125</v>
      </c>
      <c r="AD13" s="37">
        <f t="shared" si="2"/>
        <v>8</v>
      </c>
      <c r="AE13" s="36">
        <v>132</v>
      </c>
      <c r="AF13" s="37">
        <f t="shared" si="2"/>
        <v>7</v>
      </c>
      <c r="AG13" s="36">
        <v>73.5</v>
      </c>
      <c r="AH13" s="37">
        <f t="shared" si="2"/>
        <v>6</v>
      </c>
      <c r="AI13" s="36">
        <v>131</v>
      </c>
      <c r="AJ13" s="37">
        <f t="shared" si="2"/>
        <v>29</v>
      </c>
      <c r="AK13" s="36">
        <v>130</v>
      </c>
      <c r="AL13" s="37">
        <f t="shared" si="6"/>
        <v>26</v>
      </c>
      <c r="AM13" s="36">
        <v>129.5</v>
      </c>
      <c r="AN13" s="37">
        <f t="shared" si="6"/>
        <v>7</v>
      </c>
      <c r="AO13" s="36">
        <v>108</v>
      </c>
      <c r="AP13" s="37">
        <f t="shared" si="7"/>
        <v>28</v>
      </c>
      <c r="AQ13" s="36">
        <f t="shared" si="8"/>
        <v>121.73684210526316</v>
      </c>
      <c r="AR13" s="37">
        <f t="shared" si="9"/>
        <v>27</v>
      </c>
      <c r="AT13" s="73">
        <v>9908</v>
      </c>
      <c r="AU13" s="36">
        <v>125.5</v>
      </c>
      <c r="AV13" s="37">
        <f t="shared" si="10"/>
        <v>6</v>
      </c>
      <c r="AW13" s="36">
        <v>171.5</v>
      </c>
      <c r="AX13" s="37">
        <f t="shared" si="11"/>
        <v>2</v>
      </c>
    </row>
    <row r="14" spans="1:50" ht="15.6" customHeight="1">
      <c r="A14" s="73">
        <v>9909</v>
      </c>
      <c r="B14" s="80" t="s">
        <v>142</v>
      </c>
      <c r="C14" s="36">
        <v>115</v>
      </c>
      <c r="D14" s="37">
        <f t="shared" si="0"/>
        <v>23</v>
      </c>
      <c r="E14" s="36">
        <v>127</v>
      </c>
      <c r="F14" s="37">
        <f t="shared" si="1"/>
        <v>28</v>
      </c>
      <c r="G14" s="36">
        <v>127</v>
      </c>
      <c r="H14" s="37">
        <f t="shared" si="2"/>
        <v>30</v>
      </c>
      <c r="I14" s="36">
        <v>105</v>
      </c>
      <c r="J14" s="37">
        <f t="shared" si="2"/>
        <v>29</v>
      </c>
      <c r="K14" s="36">
        <v>86</v>
      </c>
      <c r="L14" s="37">
        <f t="shared" si="3"/>
        <v>27</v>
      </c>
      <c r="M14" s="36">
        <v>129</v>
      </c>
      <c r="N14" s="37">
        <f t="shared" si="2"/>
        <v>30</v>
      </c>
      <c r="O14" s="36">
        <v>84</v>
      </c>
      <c r="P14" s="37">
        <f t="shared" si="2"/>
        <v>29</v>
      </c>
      <c r="Q14" s="36">
        <v>104</v>
      </c>
      <c r="R14" s="37">
        <f t="shared" si="4"/>
        <v>25</v>
      </c>
      <c r="S14" s="36">
        <v>118</v>
      </c>
      <c r="T14" s="37">
        <f t="shared" si="4"/>
        <v>29</v>
      </c>
      <c r="U14" s="36">
        <v>143</v>
      </c>
      <c r="V14" s="37">
        <f t="shared" si="4"/>
        <v>26</v>
      </c>
      <c r="W14" s="36">
        <v>141</v>
      </c>
      <c r="X14" s="37">
        <f t="shared" si="2"/>
        <v>28</v>
      </c>
      <c r="Y14" s="36">
        <v>124</v>
      </c>
      <c r="Z14" s="37">
        <f t="shared" si="5"/>
        <v>5</v>
      </c>
      <c r="AA14" s="36">
        <v>138</v>
      </c>
      <c r="AB14" s="37">
        <f t="shared" si="2"/>
        <v>20</v>
      </c>
      <c r="AC14" s="36">
        <v>126</v>
      </c>
      <c r="AD14" s="37">
        <f t="shared" si="2"/>
        <v>7</v>
      </c>
      <c r="AE14" s="36">
        <v>132</v>
      </c>
      <c r="AF14" s="37">
        <f t="shared" si="2"/>
        <v>7</v>
      </c>
      <c r="AG14" s="36">
        <v>60.5</v>
      </c>
      <c r="AH14" s="37">
        <f t="shared" si="2"/>
        <v>8</v>
      </c>
      <c r="AI14" s="36">
        <v>131</v>
      </c>
      <c r="AJ14" s="37">
        <f t="shared" si="2"/>
        <v>29</v>
      </c>
      <c r="AK14" s="36">
        <v>129.5</v>
      </c>
      <c r="AL14" s="37">
        <f t="shared" si="6"/>
        <v>28</v>
      </c>
      <c r="AM14" s="36">
        <v>123</v>
      </c>
      <c r="AN14" s="37">
        <f t="shared" si="6"/>
        <v>27</v>
      </c>
      <c r="AO14" s="36">
        <v>108</v>
      </c>
      <c r="AP14" s="37">
        <f t="shared" si="7"/>
        <v>28</v>
      </c>
      <c r="AQ14" s="36">
        <f t="shared" si="8"/>
        <v>120.55263157894737</v>
      </c>
      <c r="AR14" s="37">
        <f t="shared" si="9"/>
        <v>30</v>
      </c>
      <c r="AT14" s="73">
        <v>9909</v>
      </c>
      <c r="AU14" s="36">
        <v>115</v>
      </c>
      <c r="AV14" s="37">
        <f t="shared" si="10"/>
        <v>8</v>
      </c>
      <c r="AW14" s="36">
        <v>163</v>
      </c>
      <c r="AX14" s="37">
        <f t="shared" si="11"/>
        <v>26</v>
      </c>
    </row>
    <row r="15" spans="1:50" ht="15.6" customHeight="1">
      <c r="A15" s="74">
        <v>9910</v>
      </c>
      <c r="B15" s="81" t="s">
        <v>145</v>
      </c>
      <c r="C15" s="38">
        <v>118</v>
      </c>
      <c r="D15" s="39">
        <f t="shared" si="0"/>
        <v>12</v>
      </c>
      <c r="E15" s="38">
        <v>129</v>
      </c>
      <c r="F15" s="39">
        <f t="shared" si="1"/>
        <v>19</v>
      </c>
      <c r="G15" s="38">
        <v>136</v>
      </c>
      <c r="H15" s="39">
        <f t="shared" si="2"/>
        <v>10</v>
      </c>
      <c r="I15" s="38">
        <v>110</v>
      </c>
      <c r="J15" s="39">
        <f t="shared" si="2"/>
        <v>15</v>
      </c>
      <c r="K15" s="38">
        <v>90.5</v>
      </c>
      <c r="L15" s="39">
        <f t="shared" si="3"/>
        <v>8</v>
      </c>
      <c r="M15" s="38">
        <v>132</v>
      </c>
      <c r="N15" s="39">
        <f t="shared" si="2"/>
        <v>16</v>
      </c>
      <c r="O15" s="38">
        <v>99.5</v>
      </c>
      <c r="P15" s="39">
        <f t="shared" si="2"/>
        <v>12</v>
      </c>
      <c r="Q15" s="38">
        <v>108</v>
      </c>
      <c r="R15" s="39">
        <f t="shared" si="4"/>
        <v>2</v>
      </c>
      <c r="S15" s="38">
        <v>123</v>
      </c>
      <c r="T15" s="39">
        <f t="shared" si="4"/>
        <v>10</v>
      </c>
      <c r="U15" s="38">
        <v>143</v>
      </c>
      <c r="V15" s="39">
        <f t="shared" si="4"/>
        <v>26</v>
      </c>
      <c r="W15" s="38">
        <v>143</v>
      </c>
      <c r="X15" s="39">
        <f t="shared" si="2"/>
        <v>19</v>
      </c>
      <c r="Y15" s="38">
        <v>130</v>
      </c>
      <c r="Z15" s="39">
        <f t="shared" si="5"/>
        <v>1</v>
      </c>
      <c r="AA15" s="38">
        <v>140</v>
      </c>
      <c r="AB15" s="39">
        <f t="shared" si="2"/>
        <v>15</v>
      </c>
      <c r="AC15" s="38">
        <v>120</v>
      </c>
      <c r="AD15" s="39">
        <f t="shared" si="2"/>
        <v>28</v>
      </c>
      <c r="AE15" s="38">
        <v>132</v>
      </c>
      <c r="AF15" s="39">
        <f t="shared" si="2"/>
        <v>7</v>
      </c>
      <c r="AG15" s="38" t="s">
        <v>351</v>
      </c>
      <c r="AH15" s="39"/>
      <c r="AI15" s="38">
        <v>137</v>
      </c>
      <c r="AJ15" s="39">
        <f t="shared" si="2"/>
        <v>12</v>
      </c>
      <c r="AK15" s="38">
        <v>131</v>
      </c>
      <c r="AL15" s="39">
        <f t="shared" si="6"/>
        <v>16</v>
      </c>
      <c r="AM15" s="38">
        <v>127</v>
      </c>
      <c r="AN15" s="39">
        <f t="shared" si="6"/>
        <v>14</v>
      </c>
      <c r="AO15" s="38">
        <v>112</v>
      </c>
      <c r="AP15" s="39">
        <f t="shared" si="7"/>
        <v>16</v>
      </c>
      <c r="AQ15" s="38">
        <f t="shared" si="8"/>
        <v>124.26315789473684</v>
      </c>
      <c r="AR15" s="39">
        <f t="shared" si="9"/>
        <v>13</v>
      </c>
      <c r="AT15" s="74">
        <v>9910</v>
      </c>
      <c r="AU15" s="38"/>
      <c r="AV15" s="39"/>
      <c r="AW15" s="38">
        <v>165.5</v>
      </c>
      <c r="AX15" s="39">
        <f t="shared" si="11"/>
        <v>20</v>
      </c>
    </row>
    <row r="16" spans="1:50" ht="15.6" customHeight="1">
      <c r="A16" s="72">
        <v>9911</v>
      </c>
      <c r="B16" s="79" t="s">
        <v>145</v>
      </c>
      <c r="C16" s="34">
        <v>118</v>
      </c>
      <c r="D16" s="35">
        <f t="shared" si="0"/>
        <v>12</v>
      </c>
      <c r="E16" s="34">
        <v>130</v>
      </c>
      <c r="F16" s="35">
        <f t="shared" si="1"/>
        <v>17</v>
      </c>
      <c r="G16" s="34">
        <v>135</v>
      </c>
      <c r="H16" s="35">
        <f t="shared" si="2"/>
        <v>11</v>
      </c>
      <c r="I16" s="34">
        <v>110</v>
      </c>
      <c r="J16" s="35">
        <f t="shared" si="2"/>
        <v>15</v>
      </c>
      <c r="K16" s="34">
        <v>93.5</v>
      </c>
      <c r="L16" s="35">
        <f t="shared" si="3"/>
        <v>1</v>
      </c>
      <c r="M16" s="34">
        <v>132</v>
      </c>
      <c r="N16" s="35">
        <f t="shared" si="2"/>
        <v>16</v>
      </c>
      <c r="O16" s="34">
        <v>100.5</v>
      </c>
      <c r="P16" s="35">
        <f t="shared" si="2"/>
        <v>9</v>
      </c>
      <c r="Q16" s="34">
        <v>108</v>
      </c>
      <c r="R16" s="35">
        <f t="shared" si="4"/>
        <v>2</v>
      </c>
      <c r="S16" s="34">
        <v>124</v>
      </c>
      <c r="T16" s="35">
        <f t="shared" si="4"/>
        <v>6</v>
      </c>
      <c r="U16" s="34">
        <v>145</v>
      </c>
      <c r="V16" s="35">
        <f t="shared" si="4"/>
        <v>17</v>
      </c>
      <c r="W16" s="34">
        <v>142</v>
      </c>
      <c r="X16" s="35">
        <f t="shared" si="2"/>
        <v>23</v>
      </c>
      <c r="Y16" s="34">
        <v>130</v>
      </c>
      <c r="Z16" s="35">
        <f t="shared" si="5"/>
        <v>1</v>
      </c>
      <c r="AA16" s="34">
        <v>142</v>
      </c>
      <c r="AB16" s="35">
        <f t="shared" si="2"/>
        <v>10</v>
      </c>
      <c r="AC16" s="34">
        <v>122</v>
      </c>
      <c r="AD16" s="35">
        <f t="shared" si="2"/>
        <v>20</v>
      </c>
      <c r="AE16" s="34">
        <v>132</v>
      </c>
      <c r="AF16" s="35">
        <f t="shared" si="2"/>
        <v>7</v>
      </c>
      <c r="AG16" s="34" t="s">
        <v>351</v>
      </c>
      <c r="AH16" s="35"/>
      <c r="AI16" s="34">
        <v>137</v>
      </c>
      <c r="AJ16" s="35">
        <f t="shared" si="2"/>
        <v>12</v>
      </c>
      <c r="AK16" s="34">
        <v>131</v>
      </c>
      <c r="AL16" s="35">
        <f t="shared" si="6"/>
        <v>16</v>
      </c>
      <c r="AM16" s="34">
        <v>124.5</v>
      </c>
      <c r="AN16" s="35">
        <f t="shared" si="6"/>
        <v>24</v>
      </c>
      <c r="AO16" s="34">
        <v>115</v>
      </c>
      <c r="AP16" s="35">
        <f t="shared" si="7"/>
        <v>9</v>
      </c>
      <c r="AQ16" s="34">
        <f t="shared" si="8"/>
        <v>124.81578947368421</v>
      </c>
      <c r="AR16" s="35">
        <f t="shared" si="9"/>
        <v>9</v>
      </c>
      <c r="AT16" s="72">
        <v>9911</v>
      </c>
      <c r="AU16" s="34"/>
      <c r="AV16" s="35"/>
      <c r="AW16" s="34">
        <v>164</v>
      </c>
      <c r="AX16" s="35">
        <f t="shared" si="11"/>
        <v>24</v>
      </c>
    </row>
    <row r="17" spans="1:50" ht="15.6" customHeight="1">
      <c r="A17" s="73">
        <v>9912</v>
      </c>
      <c r="B17" s="80" t="s">
        <v>148</v>
      </c>
      <c r="C17" s="36">
        <v>118</v>
      </c>
      <c r="D17" s="37">
        <f t="shared" si="0"/>
        <v>12</v>
      </c>
      <c r="E17" s="36">
        <v>132</v>
      </c>
      <c r="F17" s="37">
        <f t="shared" si="1"/>
        <v>11</v>
      </c>
      <c r="G17" s="36">
        <v>134</v>
      </c>
      <c r="H17" s="37">
        <f t="shared" si="2"/>
        <v>12</v>
      </c>
      <c r="I17" s="36">
        <v>110</v>
      </c>
      <c r="J17" s="37">
        <f t="shared" si="2"/>
        <v>15</v>
      </c>
      <c r="K17" s="36">
        <v>89.5</v>
      </c>
      <c r="L17" s="37">
        <f t="shared" si="3"/>
        <v>11</v>
      </c>
      <c r="M17" s="36">
        <v>133</v>
      </c>
      <c r="N17" s="37">
        <f t="shared" si="2"/>
        <v>7</v>
      </c>
      <c r="O17" s="36">
        <v>96.5</v>
      </c>
      <c r="P17" s="37">
        <f t="shared" si="2"/>
        <v>16</v>
      </c>
      <c r="Q17" s="36">
        <v>108</v>
      </c>
      <c r="R17" s="37">
        <f t="shared" si="4"/>
        <v>2</v>
      </c>
      <c r="S17" s="36">
        <v>123</v>
      </c>
      <c r="T17" s="37">
        <f t="shared" si="4"/>
        <v>10</v>
      </c>
      <c r="U17" s="36">
        <v>149</v>
      </c>
      <c r="V17" s="37">
        <f t="shared" si="4"/>
        <v>2</v>
      </c>
      <c r="W17" s="36">
        <v>144</v>
      </c>
      <c r="X17" s="37">
        <f t="shared" si="2"/>
        <v>14</v>
      </c>
      <c r="Y17" s="36">
        <v>112</v>
      </c>
      <c r="Z17" s="37">
        <f t="shared" si="5"/>
        <v>27</v>
      </c>
      <c r="AA17" s="36">
        <v>143</v>
      </c>
      <c r="AB17" s="37">
        <f t="shared" si="2"/>
        <v>7</v>
      </c>
      <c r="AC17" s="36">
        <v>124</v>
      </c>
      <c r="AD17" s="37">
        <f t="shared" si="2"/>
        <v>13</v>
      </c>
      <c r="AE17" s="36">
        <v>132</v>
      </c>
      <c r="AF17" s="37">
        <f t="shared" si="2"/>
        <v>7</v>
      </c>
      <c r="AG17" s="36" t="s">
        <v>351</v>
      </c>
      <c r="AH17" s="37"/>
      <c r="AI17" s="36">
        <v>139</v>
      </c>
      <c r="AJ17" s="37">
        <f t="shared" si="2"/>
        <v>3</v>
      </c>
      <c r="AK17" s="36">
        <v>133</v>
      </c>
      <c r="AL17" s="37">
        <f t="shared" si="6"/>
        <v>1</v>
      </c>
      <c r="AM17" s="36">
        <v>127</v>
      </c>
      <c r="AN17" s="37">
        <f t="shared" si="6"/>
        <v>14</v>
      </c>
      <c r="AO17" s="36">
        <v>115</v>
      </c>
      <c r="AP17" s="37">
        <f t="shared" si="7"/>
        <v>9</v>
      </c>
      <c r="AQ17" s="36">
        <f t="shared" si="8"/>
        <v>124.31578947368421</v>
      </c>
      <c r="AR17" s="37">
        <f t="shared" si="9"/>
        <v>12</v>
      </c>
      <c r="AT17" s="73">
        <v>9912</v>
      </c>
      <c r="AU17" s="36"/>
      <c r="AV17" s="37"/>
      <c r="AW17" s="36">
        <v>167</v>
      </c>
      <c r="AX17" s="37">
        <f t="shared" si="11"/>
        <v>16</v>
      </c>
    </row>
    <row r="18" spans="1:50" ht="15.6" customHeight="1">
      <c r="A18" s="73">
        <v>9913</v>
      </c>
      <c r="B18" s="80" t="s">
        <v>148</v>
      </c>
      <c r="C18" s="36">
        <v>119</v>
      </c>
      <c r="D18" s="37">
        <f t="shared" si="0"/>
        <v>7</v>
      </c>
      <c r="E18" s="36">
        <v>138</v>
      </c>
      <c r="F18" s="37">
        <f t="shared" si="1"/>
        <v>1</v>
      </c>
      <c r="G18" s="36">
        <v>141</v>
      </c>
      <c r="H18" s="37">
        <f t="shared" si="2"/>
        <v>1</v>
      </c>
      <c r="I18" s="36">
        <v>114</v>
      </c>
      <c r="J18" s="37">
        <f t="shared" si="2"/>
        <v>6</v>
      </c>
      <c r="K18" s="36">
        <v>87</v>
      </c>
      <c r="L18" s="37">
        <f t="shared" si="3"/>
        <v>24</v>
      </c>
      <c r="M18" s="36">
        <v>135</v>
      </c>
      <c r="N18" s="37">
        <f t="shared" ref="N18:N35" si="12">RANK(M18,M$6:M$35,0)</f>
        <v>1</v>
      </c>
      <c r="O18" s="36">
        <v>101.5</v>
      </c>
      <c r="P18" s="37">
        <f t="shared" si="2"/>
        <v>7</v>
      </c>
      <c r="Q18" s="36">
        <v>108</v>
      </c>
      <c r="R18" s="37">
        <f t="shared" si="4"/>
        <v>2</v>
      </c>
      <c r="S18" s="36">
        <v>128</v>
      </c>
      <c r="T18" s="37">
        <f t="shared" si="4"/>
        <v>1</v>
      </c>
      <c r="U18" s="36">
        <v>150</v>
      </c>
      <c r="V18" s="37">
        <f t="shared" si="4"/>
        <v>1</v>
      </c>
      <c r="W18" s="36">
        <v>144</v>
      </c>
      <c r="X18" s="37">
        <f t="shared" si="2"/>
        <v>14</v>
      </c>
      <c r="Y18" s="36">
        <v>117.5</v>
      </c>
      <c r="Z18" s="37">
        <f t="shared" si="5"/>
        <v>13</v>
      </c>
      <c r="AA18" s="36">
        <v>144</v>
      </c>
      <c r="AB18" s="37">
        <f t="shared" si="2"/>
        <v>2</v>
      </c>
      <c r="AC18" s="36">
        <v>123</v>
      </c>
      <c r="AD18" s="37">
        <f t="shared" si="2"/>
        <v>16</v>
      </c>
      <c r="AE18" s="36">
        <v>132</v>
      </c>
      <c r="AF18" s="37">
        <f t="shared" si="2"/>
        <v>7</v>
      </c>
      <c r="AG18" s="36" t="s">
        <v>351</v>
      </c>
      <c r="AH18" s="37"/>
      <c r="AI18" s="36">
        <v>139</v>
      </c>
      <c r="AJ18" s="37">
        <f t="shared" si="2"/>
        <v>3</v>
      </c>
      <c r="AK18" s="36">
        <v>132.5</v>
      </c>
      <c r="AL18" s="37">
        <f t="shared" si="6"/>
        <v>6</v>
      </c>
      <c r="AM18" s="36">
        <v>122.5</v>
      </c>
      <c r="AN18" s="37">
        <f t="shared" si="6"/>
        <v>28</v>
      </c>
      <c r="AO18" s="36">
        <v>120</v>
      </c>
      <c r="AP18" s="37">
        <f t="shared" si="7"/>
        <v>1</v>
      </c>
      <c r="AQ18" s="36">
        <f t="shared" si="8"/>
        <v>126.10526315789474</v>
      </c>
      <c r="AR18" s="37">
        <f t="shared" si="9"/>
        <v>2</v>
      </c>
      <c r="AT18" s="73">
        <v>9913</v>
      </c>
      <c r="AU18" s="36"/>
      <c r="AV18" s="37"/>
      <c r="AW18" s="36">
        <v>166</v>
      </c>
      <c r="AX18" s="37">
        <f t="shared" si="11"/>
        <v>19</v>
      </c>
    </row>
    <row r="19" spans="1:50" ht="15.6" customHeight="1">
      <c r="A19" s="73">
        <v>9914</v>
      </c>
      <c r="B19" s="80" t="s">
        <v>151</v>
      </c>
      <c r="C19" s="36">
        <v>125</v>
      </c>
      <c r="D19" s="37">
        <f t="shared" si="0"/>
        <v>2</v>
      </c>
      <c r="E19" s="36">
        <v>136</v>
      </c>
      <c r="F19" s="37">
        <f t="shared" si="1"/>
        <v>4</v>
      </c>
      <c r="G19" s="36">
        <v>140</v>
      </c>
      <c r="H19" s="37">
        <f t="shared" si="2"/>
        <v>4</v>
      </c>
      <c r="I19" s="36">
        <v>114</v>
      </c>
      <c r="J19" s="37">
        <f t="shared" si="2"/>
        <v>6</v>
      </c>
      <c r="K19" s="36">
        <v>88</v>
      </c>
      <c r="L19" s="37">
        <f t="shared" si="3"/>
        <v>19</v>
      </c>
      <c r="M19" s="36">
        <v>133</v>
      </c>
      <c r="N19" s="37">
        <f t="shared" si="12"/>
        <v>7</v>
      </c>
      <c r="O19" s="36">
        <v>103</v>
      </c>
      <c r="P19" s="37">
        <f t="shared" si="2"/>
        <v>4</v>
      </c>
      <c r="Q19" s="36">
        <v>108</v>
      </c>
      <c r="R19" s="37">
        <f t="shared" si="4"/>
        <v>2</v>
      </c>
      <c r="S19" s="36">
        <v>123</v>
      </c>
      <c r="T19" s="37">
        <f t="shared" si="4"/>
        <v>10</v>
      </c>
      <c r="U19" s="36">
        <v>145</v>
      </c>
      <c r="V19" s="37">
        <f t="shared" si="4"/>
        <v>17</v>
      </c>
      <c r="W19" s="36">
        <v>145</v>
      </c>
      <c r="X19" s="37">
        <f t="shared" si="2"/>
        <v>8</v>
      </c>
      <c r="Y19" s="36">
        <v>115</v>
      </c>
      <c r="Z19" s="37">
        <f t="shared" si="5"/>
        <v>19</v>
      </c>
      <c r="AA19" s="36">
        <v>142</v>
      </c>
      <c r="AB19" s="37">
        <f t="shared" si="2"/>
        <v>10</v>
      </c>
      <c r="AC19" s="36">
        <v>125</v>
      </c>
      <c r="AD19" s="37">
        <f t="shared" si="2"/>
        <v>8</v>
      </c>
      <c r="AE19" s="36">
        <v>132</v>
      </c>
      <c r="AF19" s="37">
        <f t="shared" si="2"/>
        <v>7</v>
      </c>
      <c r="AG19" s="36" t="s">
        <v>351</v>
      </c>
      <c r="AH19" s="37"/>
      <c r="AI19" s="36">
        <v>136</v>
      </c>
      <c r="AJ19" s="37">
        <f t="shared" si="2"/>
        <v>16</v>
      </c>
      <c r="AK19" s="36">
        <v>132.5</v>
      </c>
      <c r="AL19" s="37">
        <f t="shared" si="6"/>
        <v>6</v>
      </c>
      <c r="AM19" s="36">
        <v>125</v>
      </c>
      <c r="AN19" s="37">
        <f t="shared" si="6"/>
        <v>21</v>
      </c>
      <c r="AO19" s="36">
        <v>118</v>
      </c>
      <c r="AP19" s="37">
        <f t="shared" si="7"/>
        <v>3</v>
      </c>
      <c r="AQ19" s="36">
        <f t="shared" si="8"/>
        <v>125.55263157894737</v>
      </c>
      <c r="AR19" s="37">
        <f t="shared" si="9"/>
        <v>3</v>
      </c>
      <c r="AT19" s="73">
        <v>9914</v>
      </c>
      <c r="AU19" s="36"/>
      <c r="AV19" s="37"/>
      <c r="AW19" s="36">
        <v>168</v>
      </c>
      <c r="AX19" s="37">
        <f t="shared" si="11"/>
        <v>13</v>
      </c>
    </row>
    <row r="20" spans="1:50" ht="15.6" customHeight="1">
      <c r="A20" s="73">
        <v>9915</v>
      </c>
      <c r="B20" s="80" t="s">
        <v>153</v>
      </c>
      <c r="C20" s="36">
        <v>125</v>
      </c>
      <c r="D20" s="37">
        <f t="shared" si="0"/>
        <v>2</v>
      </c>
      <c r="E20" s="36">
        <v>136</v>
      </c>
      <c r="F20" s="37">
        <f t="shared" si="1"/>
        <v>4</v>
      </c>
      <c r="G20" s="36">
        <v>139</v>
      </c>
      <c r="H20" s="37">
        <f t="shared" si="2"/>
        <v>6</v>
      </c>
      <c r="I20" s="36">
        <v>114</v>
      </c>
      <c r="J20" s="37">
        <f t="shared" si="2"/>
        <v>6</v>
      </c>
      <c r="K20" s="36">
        <v>88</v>
      </c>
      <c r="L20" s="37">
        <f t="shared" si="3"/>
        <v>19</v>
      </c>
      <c r="M20" s="36">
        <v>133</v>
      </c>
      <c r="N20" s="37">
        <f t="shared" si="12"/>
        <v>7</v>
      </c>
      <c r="O20" s="36">
        <v>106</v>
      </c>
      <c r="P20" s="37">
        <f t="shared" si="2"/>
        <v>1</v>
      </c>
      <c r="Q20" s="36">
        <v>108</v>
      </c>
      <c r="R20" s="37">
        <f t="shared" si="4"/>
        <v>2</v>
      </c>
      <c r="S20" s="36">
        <v>124</v>
      </c>
      <c r="T20" s="37">
        <f t="shared" si="4"/>
        <v>6</v>
      </c>
      <c r="U20" s="36">
        <v>146</v>
      </c>
      <c r="V20" s="37">
        <f t="shared" si="4"/>
        <v>9</v>
      </c>
      <c r="W20" s="36">
        <v>145</v>
      </c>
      <c r="X20" s="37">
        <f t="shared" si="2"/>
        <v>8</v>
      </c>
      <c r="Y20" s="36">
        <v>114.5</v>
      </c>
      <c r="Z20" s="37">
        <f t="shared" si="5"/>
        <v>22</v>
      </c>
      <c r="AA20" s="36">
        <v>142</v>
      </c>
      <c r="AB20" s="37">
        <f t="shared" si="2"/>
        <v>10</v>
      </c>
      <c r="AC20" s="36">
        <v>124</v>
      </c>
      <c r="AD20" s="37">
        <f t="shared" si="2"/>
        <v>13</v>
      </c>
      <c r="AE20" s="36">
        <v>133</v>
      </c>
      <c r="AF20" s="37">
        <f t="shared" si="2"/>
        <v>5</v>
      </c>
      <c r="AG20" s="36" t="s">
        <v>351</v>
      </c>
      <c r="AH20" s="37"/>
      <c r="AI20" s="36">
        <v>139</v>
      </c>
      <c r="AJ20" s="37">
        <f t="shared" si="2"/>
        <v>3</v>
      </c>
      <c r="AK20" s="36">
        <v>132</v>
      </c>
      <c r="AL20" s="37">
        <f t="shared" si="6"/>
        <v>9</v>
      </c>
      <c r="AM20" s="36">
        <v>122</v>
      </c>
      <c r="AN20" s="37">
        <f t="shared" si="6"/>
        <v>30</v>
      </c>
      <c r="AO20" s="36">
        <v>112</v>
      </c>
      <c r="AP20" s="37">
        <f t="shared" si="7"/>
        <v>16</v>
      </c>
      <c r="AQ20" s="36">
        <f t="shared" si="8"/>
        <v>125.39473684210526</v>
      </c>
      <c r="AR20" s="37">
        <f t="shared" si="9"/>
        <v>6</v>
      </c>
      <c r="AT20" s="73">
        <v>9915</v>
      </c>
      <c r="AU20" s="36"/>
      <c r="AV20" s="37"/>
      <c r="AW20" s="36">
        <v>162</v>
      </c>
      <c r="AX20" s="37">
        <f t="shared" si="11"/>
        <v>29</v>
      </c>
    </row>
    <row r="21" spans="1:50" ht="15.6" customHeight="1">
      <c r="A21" s="73">
        <v>9916</v>
      </c>
      <c r="B21" s="80" t="s">
        <v>155</v>
      </c>
      <c r="C21" s="36">
        <v>126</v>
      </c>
      <c r="D21" s="37">
        <f t="shared" si="0"/>
        <v>1</v>
      </c>
      <c r="E21" s="36">
        <v>137</v>
      </c>
      <c r="F21" s="37">
        <f t="shared" si="1"/>
        <v>3</v>
      </c>
      <c r="G21" s="36">
        <v>141</v>
      </c>
      <c r="H21" s="37">
        <f t="shared" si="2"/>
        <v>1</v>
      </c>
      <c r="I21" s="36">
        <v>119</v>
      </c>
      <c r="J21" s="37">
        <f t="shared" si="2"/>
        <v>2</v>
      </c>
      <c r="K21" s="36">
        <v>92.5</v>
      </c>
      <c r="L21" s="37">
        <f t="shared" si="3"/>
        <v>3</v>
      </c>
      <c r="M21" s="36">
        <v>134</v>
      </c>
      <c r="N21" s="37">
        <f t="shared" si="12"/>
        <v>4</v>
      </c>
      <c r="O21" s="36">
        <v>102</v>
      </c>
      <c r="P21" s="37">
        <f t="shared" si="2"/>
        <v>6</v>
      </c>
      <c r="Q21" s="36">
        <v>108</v>
      </c>
      <c r="R21" s="37">
        <f t="shared" si="4"/>
        <v>2</v>
      </c>
      <c r="S21" s="36">
        <v>125</v>
      </c>
      <c r="T21" s="37">
        <f t="shared" si="4"/>
        <v>3</v>
      </c>
      <c r="U21" s="36">
        <v>147</v>
      </c>
      <c r="V21" s="37">
        <f t="shared" si="4"/>
        <v>5</v>
      </c>
      <c r="W21" s="36">
        <v>147</v>
      </c>
      <c r="X21" s="37">
        <f t="shared" si="2"/>
        <v>3</v>
      </c>
      <c r="Y21" s="36">
        <v>115</v>
      </c>
      <c r="Z21" s="37">
        <f t="shared" si="5"/>
        <v>19</v>
      </c>
      <c r="AA21" s="36">
        <v>144</v>
      </c>
      <c r="AB21" s="37">
        <f t="shared" si="2"/>
        <v>2</v>
      </c>
      <c r="AC21" s="36">
        <v>123</v>
      </c>
      <c r="AD21" s="37">
        <f t="shared" si="2"/>
        <v>16</v>
      </c>
      <c r="AE21" s="36">
        <v>132</v>
      </c>
      <c r="AF21" s="37">
        <f t="shared" si="2"/>
        <v>7</v>
      </c>
      <c r="AG21" s="36" t="s">
        <v>351</v>
      </c>
      <c r="AH21" s="37"/>
      <c r="AI21" s="36">
        <v>139</v>
      </c>
      <c r="AJ21" s="37">
        <f t="shared" si="2"/>
        <v>3</v>
      </c>
      <c r="AK21" s="36">
        <v>132</v>
      </c>
      <c r="AL21" s="37">
        <f t="shared" si="6"/>
        <v>9</v>
      </c>
      <c r="AM21" s="36">
        <v>127.5</v>
      </c>
      <c r="AN21" s="37">
        <f t="shared" si="6"/>
        <v>10</v>
      </c>
      <c r="AO21" s="36">
        <v>117</v>
      </c>
      <c r="AP21" s="37">
        <f t="shared" si="7"/>
        <v>5</v>
      </c>
      <c r="AQ21" s="36">
        <f t="shared" si="8"/>
        <v>126.73684210526316</v>
      </c>
      <c r="AR21" s="37">
        <f t="shared" si="9"/>
        <v>1</v>
      </c>
      <c r="AT21" s="73">
        <v>9916</v>
      </c>
      <c r="AU21" s="36"/>
      <c r="AV21" s="37"/>
      <c r="AW21" s="36">
        <v>165.5</v>
      </c>
      <c r="AX21" s="37">
        <f t="shared" si="11"/>
        <v>20</v>
      </c>
    </row>
    <row r="22" spans="1:50" ht="15.6" customHeight="1">
      <c r="A22" s="73">
        <v>9917</v>
      </c>
      <c r="B22" s="80" t="s">
        <v>157</v>
      </c>
      <c r="C22" s="36">
        <v>125</v>
      </c>
      <c r="D22" s="37">
        <f t="shared" si="0"/>
        <v>2</v>
      </c>
      <c r="E22" s="36">
        <v>131</v>
      </c>
      <c r="F22" s="37">
        <f t="shared" si="1"/>
        <v>12</v>
      </c>
      <c r="G22" s="36">
        <v>132</v>
      </c>
      <c r="H22" s="37">
        <f t="shared" si="2"/>
        <v>22</v>
      </c>
      <c r="I22" s="36">
        <v>109</v>
      </c>
      <c r="J22" s="37">
        <f t="shared" si="2"/>
        <v>21</v>
      </c>
      <c r="K22" s="36">
        <v>88</v>
      </c>
      <c r="L22" s="37">
        <f t="shared" si="3"/>
        <v>19</v>
      </c>
      <c r="M22" s="36">
        <v>132</v>
      </c>
      <c r="N22" s="37">
        <f t="shared" si="12"/>
        <v>16</v>
      </c>
      <c r="O22" s="36">
        <v>91.5</v>
      </c>
      <c r="P22" s="37">
        <f t="shared" si="2"/>
        <v>24</v>
      </c>
      <c r="Q22" s="36">
        <v>106</v>
      </c>
      <c r="R22" s="37">
        <f t="shared" si="4"/>
        <v>21</v>
      </c>
      <c r="S22" s="36">
        <v>120</v>
      </c>
      <c r="T22" s="37">
        <f t="shared" si="4"/>
        <v>19</v>
      </c>
      <c r="U22" s="36">
        <v>145</v>
      </c>
      <c r="V22" s="37">
        <f t="shared" si="4"/>
        <v>17</v>
      </c>
      <c r="W22" s="36">
        <v>149</v>
      </c>
      <c r="X22" s="37">
        <f t="shared" si="2"/>
        <v>1</v>
      </c>
      <c r="Y22" s="36">
        <v>119</v>
      </c>
      <c r="Z22" s="37">
        <f t="shared" si="5"/>
        <v>11</v>
      </c>
      <c r="AA22" s="36">
        <v>145</v>
      </c>
      <c r="AB22" s="37">
        <f t="shared" si="2"/>
        <v>1</v>
      </c>
      <c r="AC22" s="36">
        <v>120</v>
      </c>
      <c r="AD22" s="37">
        <f t="shared" si="2"/>
        <v>28</v>
      </c>
      <c r="AE22" s="36">
        <v>135</v>
      </c>
      <c r="AF22" s="37">
        <f t="shared" si="2"/>
        <v>3</v>
      </c>
      <c r="AG22" s="36">
        <v>77</v>
      </c>
      <c r="AH22" s="37">
        <f t="shared" si="2"/>
        <v>4</v>
      </c>
      <c r="AI22" s="36">
        <v>137</v>
      </c>
      <c r="AJ22" s="37">
        <f t="shared" si="2"/>
        <v>12</v>
      </c>
      <c r="AK22" s="36">
        <v>132</v>
      </c>
      <c r="AL22" s="37">
        <f t="shared" si="6"/>
        <v>9</v>
      </c>
      <c r="AM22" s="36">
        <v>127</v>
      </c>
      <c r="AN22" s="37">
        <f t="shared" si="6"/>
        <v>14</v>
      </c>
      <c r="AO22" s="36">
        <v>111</v>
      </c>
      <c r="AP22" s="37">
        <f t="shared" si="7"/>
        <v>20</v>
      </c>
      <c r="AQ22" s="36">
        <f t="shared" si="8"/>
        <v>123.92105263157895</v>
      </c>
      <c r="AR22" s="37">
        <f t="shared" si="9"/>
        <v>14</v>
      </c>
      <c r="AT22" s="73">
        <v>9917</v>
      </c>
      <c r="AU22" s="36">
        <v>129</v>
      </c>
      <c r="AV22" s="37">
        <f t="shared" si="10"/>
        <v>4</v>
      </c>
      <c r="AW22" s="36">
        <v>168.5</v>
      </c>
      <c r="AX22" s="37">
        <f t="shared" si="11"/>
        <v>8</v>
      </c>
    </row>
    <row r="23" spans="1:50" ht="15.6" customHeight="1">
      <c r="A23" s="73">
        <v>9918</v>
      </c>
      <c r="B23" s="80" t="s">
        <v>160</v>
      </c>
      <c r="C23" s="36">
        <v>117</v>
      </c>
      <c r="D23" s="37">
        <f t="shared" si="0"/>
        <v>18</v>
      </c>
      <c r="E23" s="36">
        <v>133</v>
      </c>
      <c r="F23" s="37">
        <f t="shared" si="1"/>
        <v>8</v>
      </c>
      <c r="G23" s="36">
        <v>134</v>
      </c>
      <c r="H23" s="37">
        <f t="shared" si="2"/>
        <v>12</v>
      </c>
      <c r="I23" s="36">
        <v>115</v>
      </c>
      <c r="J23" s="37">
        <f t="shared" si="2"/>
        <v>5</v>
      </c>
      <c r="K23" s="36">
        <v>93</v>
      </c>
      <c r="L23" s="37">
        <f t="shared" si="3"/>
        <v>2</v>
      </c>
      <c r="M23" s="36">
        <v>132</v>
      </c>
      <c r="N23" s="37">
        <f t="shared" si="12"/>
        <v>16</v>
      </c>
      <c r="O23" s="36">
        <v>101</v>
      </c>
      <c r="P23" s="37">
        <f t="shared" si="2"/>
        <v>8</v>
      </c>
      <c r="Q23" s="36">
        <v>108</v>
      </c>
      <c r="R23" s="37">
        <f t="shared" si="4"/>
        <v>2</v>
      </c>
      <c r="S23" s="36">
        <v>125</v>
      </c>
      <c r="T23" s="37">
        <f t="shared" si="4"/>
        <v>3</v>
      </c>
      <c r="U23" s="36">
        <v>145</v>
      </c>
      <c r="V23" s="37">
        <f t="shared" si="4"/>
        <v>17</v>
      </c>
      <c r="W23" s="36">
        <v>146</v>
      </c>
      <c r="X23" s="37">
        <f t="shared" si="2"/>
        <v>4</v>
      </c>
      <c r="Y23" s="36">
        <v>117.5</v>
      </c>
      <c r="Z23" s="37">
        <f t="shared" si="5"/>
        <v>13</v>
      </c>
      <c r="AA23" s="36">
        <v>144</v>
      </c>
      <c r="AB23" s="37">
        <f t="shared" si="2"/>
        <v>2</v>
      </c>
      <c r="AC23" s="36">
        <v>122</v>
      </c>
      <c r="AD23" s="37">
        <f t="shared" si="2"/>
        <v>20</v>
      </c>
      <c r="AE23" s="36">
        <v>130</v>
      </c>
      <c r="AF23" s="37">
        <f t="shared" si="2"/>
        <v>23</v>
      </c>
      <c r="AG23" s="36" t="s">
        <v>351</v>
      </c>
      <c r="AH23" s="37"/>
      <c r="AI23" s="36">
        <v>136</v>
      </c>
      <c r="AJ23" s="37">
        <f t="shared" si="2"/>
        <v>16</v>
      </c>
      <c r="AK23" s="36">
        <v>133</v>
      </c>
      <c r="AL23" s="37">
        <f t="shared" si="6"/>
        <v>1</v>
      </c>
      <c r="AM23" s="36">
        <v>126.5</v>
      </c>
      <c r="AN23" s="37">
        <f t="shared" si="6"/>
        <v>18</v>
      </c>
      <c r="AO23" s="36">
        <v>118</v>
      </c>
      <c r="AP23" s="37">
        <f t="shared" si="7"/>
        <v>3</v>
      </c>
      <c r="AQ23" s="36">
        <f t="shared" si="8"/>
        <v>125.05263157894737</v>
      </c>
      <c r="AR23" s="37">
        <f t="shared" si="9"/>
        <v>7</v>
      </c>
      <c r="AT23" s="73">
        <v>9918</v>
      </c>
      <c r="AU23" s="36"/>
      <c r="AV23" s="37"/>
      <c r="AW23" s="36">
        <v>167.5</v>
      </c>
      <c r="AX23" s="37">
        <f t="shared" si="11"/>
        <v>15</v>
      </c>
    </row>
    <row r="24" spans="1:50" ht="15.6" customHeight="1">
      <c r="A24" s="73">
        <v>9919</v>
      </c>
      <c r="B24" s="80" t="s">
        <v>162</v>
      </c>
      <c r="C24" s="36">
        <v>118</v>
      </c>
      <c r="D24" s="37">
        <f t="shared" si="0"/>
        <v>12</v>
      </c>
      <c r="E24" s="36">
        <v>131</v>
      </c>
      <c r="F24" s="37">
        <f t="shared" si="1"/>
        <v>12</v>
      </c>
      <c r="G24" s="36">
        <v>134</v>
      </c>
      <c r="H24" s="37">
        <f t="shared" si="2"/>
        <v>12</v>
      </c>
      <c r="I24" s="36">
        <v>110</v>
      </c>
      <c r="J24" s="37">
        <f t="shared" si="2"/>
        <v>15</v>
      </c>
      <c r="K24" s="36">
        <v>90</v>
      </c>
      <c r="L24" s="37">
        <f t="shared" si="3"/>
        <v>9</v>
      </c>
      <c r="M24" s="36">
        <v>133</v>
      </c>
      <c r="N24" s="37">
        <f t="shared" si="12"/>
        <v>7</v>
      </c>
      <c r="O24" s="36">
        <v>93</v>
      </c>
      <c r="P24" s="37">
        <f t="shared" si="2"/>
        <v>19</v>
      </c>
      <c r="Q24" s="36">
        <v>108</v>
      </c>
      <c r="R24" s="37">
        <f t="shared" si="4"/>
        <v>2</v>
      </c>
      <c r="S24" s="36">
        <v>119</v>
      </c>
      <c r="T24" s="37">
        <f t="shared" si="4"/>
        <v>24</v>
      </c>
      <c r="U24" s="36">
        <v>145</v>
      </c>
      <c r="V24" s="37">
        <f t="shared" si="4"/>
        <v>17</v>
      </c>
      <c r="W24" s="36">
        <v>141</v>
      </c>
      <c r="X24" s="37">
        <f t="shared" si="2"/>
        <v>28</v>
      </c>
      <c r="Y24" s="36">
        <v>112</v>
      </c>
      <c r="Z24" s="37">
        <f t="shared" si="5"/>
        <v>27</v>
      </c>
      <c r="AA24" s="36">
        <v>143</v>
      </c>
      <c r="AB24" s="37">
        <f t="shared" si="2"/>
        <v>7</v>
      </c>
      <c r="AC24" s="36">
        <v>121</v>
      </c>
      <c r="AD24" s="37">
        <f t="shared" si="2"/>
        <v>25</v>
      </c>
      <c r="AE24" s="36">
        <v>133</v>
      </c>
      <c r="AF24" s="37">
        <f t="shared" si="2"/>
        <v>5</v>
      </c>
      <c r="AG24" s="36" t="s">
        <v>351</v>
      </c>
      <c r="AH24" s="37"/>
      <c r="AI24" s="36">
        <v>136</v>
      </c>
      <c r="AJ24" s="37">
        <f t="shared" si="2"/>
        <v>16</v>
      </c>
      <c r="AK24" s="36">
        <v>133</v>
      </c>
      <c r="AL24" s="37">
        <f t="shared" si="6"/>
        <v>1</v>
      </c>
      <c r="AM24" s="36">
        <v>122.5</v>
      </c>
      <c r="AN24" s="37">
        <f t="shared" si="6"/>
        <v>28</v>
      </c>
      <c r="AO24" s="36">
        <v>116</v>
      </c>
      <c r="AP24" s="37">
        <f t="shared" si="7"/>
        <v>8</v>
      </c>
      <c r="AQ24" s="36">
        <f t="shared" si="8"/>
        <v>123.07894736842105</v>
      </c>
      <c r="AR24" s="37">
        <f t="shared" si="9"/>
        <v>20</v>
      </c>
      <c r="AT24" s="73">
        <v>9919</v>
      </c>
      <c r="AU24" s="36"/>
      <c r="AV24" s="37"/>
      <c r="AW24" s="36">
        <v>160.5</v>
      </c>
      <c r="AX24" s="37">
        <f t="shared" si="11"/>
        <v>30</v>
      </c>
    </row>
    <row r="25" spans="1:50" ht="15.6" customHeight="1">
      <c r="A25" s="74">
        <v>9920</v>
      </c>
      <c r="B25" s="81" t="s">
        <v>165</v>
      </c>
      <c r="C25" s="38">
        <v>116</v>
      </c>
      <c r="D25" s="39">
        <f t="shared" si="0"/>
        <v>22</v>
      </c>
      <c r="E25" s="38">
        <v>138</v>
      </c>
      <c r="F25" s="39">
        <f t="shared" si="1"/>
        <v>1</v>
      </c>
      <c r="G25" s="38">
        <v>139</v>
      </c>
      <c r="H25" s="39">
        <f t="shared" si="2"/>
        <v>6</v>
      </c>
      <c r="I25" s="38">
        <v>118</v>
      </c>
      <c r="J25" s="39">
        <f t="shared" si="2"/>
        <v>4</v>
      </c>
      <c r="K25" s="38">
        <v>91</v>
      </c>
      <c r="L25" s="39">
        <f t="shared" si="3"/>
        <v>7</v>
      </c>
      <c r="M25" s="38">
        <v>134</v>
      </c>
      <c r="N25" s="39">
        <f t="shared" si="12"/>
        <v>4</v>
      </c>
      <c r="O25" s="38">
        <v>103.5</v>
      </c>
      <c r="P25" s="39">
        <f t="shared" si="2"/>
        <v>3</v>
      </c>
      <c r="Q25" s="38">
        <v>108</v>
      </c>
      <c r="R25" s="39">
        <f t="shared" si="4"/>
        <v>2</v>
      </c>
      <c r="S25" s="38">
        <v>125</v>
      </c>
      <c r="T25" s="39">
        <f t="shared" si="4"/>
        <v>3</v>
      </c>
      <c r="U25" s="38">
        <v>148</v>
      </c>
      <c r="V25" s="39">
        <f t="shared" si="4"/>
        <v>3</v>
      </c>
      <c r="W25" s="38">
        <v>145</v>
      </c>
      <c r="X25" s="39">
        <f t="shared" si="2"/>
        <v>8</v>
      </c>
      <c r="Y25" s="38">
        <v>114.5</v>
      </c>
      <c r="Z25" s="39">
        <f t="shared" si="5"/>
        <v>22</v>
      </c>
      <c r="AA25" s="38" t="s">
        <v>366</v>
      </c>
      <c r="AB25" s="39"/>
      <c r="AC25" s="38">
        <v>121</v>
      </c>
      <c r="AD25" s="39">
        <f t="shared" si="2"/>
        <v>25</v>
      </c>
      <c r="AE25" s="38">
        <v>134</v>
      </c>
      <c r="AF25" s="39">
        <f t="shared" si="2"/>
        <v>4</v>
      </c>
      <c r="AG25" s="38" t="s">
        <v>351</v>
      </c>
      <c r="AH25" s="39"/>
      <c r="AI25" s="38">
        <v>138</v>
      </c>
      <c r="AJ25" s="39">
        <f t="shared" si="2"/>
        <v>7</v>
      </c>
      <c r="AK25" s="38">
        <v>133</v>
      </c>
      <c r="AL25" s="39">
        <f t="shared" si="6"/>
        <v>1</v>
      </c>
      <c r="AM25" s="38">
        <v>124</v>
      </c>
      <c r="AN25" s="39">
        <f t="shared" si="6"/>
        <v>25</v>
      </c>
      <c r="AO25" s="38">
        <v>112</v>
      </c>
      <c r="AP25" s="39">
        <f t="shared" si="7"/>
        <v>16</v>
      </c>
      <c r="AQ25" s="38">
        <f t="shared" si="8"/>
        <v>124.55555555555556</v>
      </c>
      <c r="AR25" s="39">
        <f t="shared" si="9"/>
        <v>11</v>
      </c>
      <c r="AT25" s="74">
        <v>9920</v>
      </c>
      <c r="AU25" s="38"/>
      <c r="AV25" s="39"/>
      <c r="AW25" s="38">
        <v>164.5</v>
      </c>
      <c r="AX25" s="39">
        <f t="shared" si="11"/>
        <v>22</v>
      </c>
    </row>
    <row r="26" spans="1:50" ht="15.6" customHeight="1">
      <c r="A26" s="72">
        <v>9921</v>
      </c>
      <c r="B26" s="79" t="s">
        <v>168</v>
      </c>
      <c r="C26" s="34">
        <v>125</v>
      </c>
      <c r="D26" s="35">
        <f t="shared" si="0"/>
        <v>2</v>
      </c>
      <c r="E26" s="34">
        <v>136</v>
      </c>
      <c r="F26" s="35">
        <f t="shared" si="1"/>
        <v>4</v>
      </c>
      <c r="G26" s="34">
        <v>141</v>
      </c>
      <c r="H26" s="35">
        <f t="shared" si="2"/>
        <v>1</v>
      </c>
      <c r="I26" s="34">
        <v>120</v>
      </c>
      <c r="J26" s="35">
        <f t="shared" si="2"/>
        <v>1</v>
      </c>
      <c r="K26" s="34">
        <v>91.5</v>
      </c>
      <c r="L26" s="35">
        <f t="shared" si="3"/>
        <v>6</v>
      </c>
      <c r="M26" s="34">
        <v>135</v>
      </c>
      <c r="N26" s="35">
        <f t="shared" si="12"/>
        <v>1</v>
      </c>
      <c r="O26" s="34">
        <v>99.5</v>
      </c>
      <c r="P26" s="35">
        <f t="shared" si="2"/>
        <v>12</v>
      </c>
      <c r="Q26" s="34">
        <v>108</v>
      </c>
      <c r="R26" s="35">
        <f t="shared" si="4"/>
        <v>2</v>
      </c>
      <c r="S26" s="34">
        <v>127</v>
      </c>
      <c r="T26" s="35">
        <f t="shared" si="4"/>
        <v>2</v>
      </c>
      <c r="U26" s="34">
        <v>146</v>
      </c>
      <c r="V26" s="35">
        <f t="shared" si="4"/>
        <v>9</v>
      </c>
      <c r="W26" s="34">
        <v>145</v>
      </c>
      <c r="X26" s="35">
        <f t="shared" si="2"/>
        <v>8</v>
      </c>
      <c r="Y26" s="34">
        <v>114</v>
      </c>
      <c r="Z26" s="35">
        <f t="shared" si="5"/>
        <v>25</v>
      </c>
      <c r="AA26" s="34" t="s">
        <v>366</v>
      </c>
      <c r="AB26" s="35"/>
      <c r="AC26" s="34">
        <v>122</v>
      </c>
      <c r="AD26" s="35">
        <f t="shared" si="2"/>
        <v>20</v>
      </c>
      <c r="AE26" s="34">
        <v>129</v>
      </c>
      <c r="AF26" s="35">
        <f t="shared" si="2"/>
        <v>27</v>
      </c>
      <c r="AG26" s="34" t="s">
        <v>351</v>
      </c>
      <c r="AH26" s="35"/>
      <c r="AI26" s="34">
        <v>138</v>
      </c>
      <c r="AJ26" s="35">
        <f t="shared" si="2"/>
        <v>7</v>
      </c>
      <c r="AK26" s="34">
        <v>131</v>
      </c>
      <c r="AL26" s="35">
        <f t="shared" si="6"/>
        <v>16</v>
      </c>
      <c r="AM26" s="34">
        <v>131.5</v>
      </c>
      <c r="AN26" s="35">
        <f t="shared" si="6"/>
        <v>1</v>
      </c>
      <c r="AO26" s="34">
        <v>120</v>
      </c>
      <c r="AP26" s="35">
        <f t="shared" si="7"/>
        <v>1</v>
      </c>
      <c r="AQ26" s="34">
        <f t="shared" si="8"/>
        <v>125.52777777777777</v>
      </c>
      <c r="AR26" s="35">
        <f t="shared" si="9"/>
        <v>4</v>
      </c>
      <c r="AT26" s="72">
        <v>9921</v>
      </c>
      <c r="AU26" s="34"/>
      <c r="AV26" s="35"/>
      <c r="AW26" s="34">
        <v>172</v>
      </c>
      <c r="AX26" s="35">
        <f t="shared" si="11"/>
        <v>1</v>
      </c>
    </row>
    <row r="27" spans="1:50" ht="15.6" customHeight="1">
      <c r="A27" s="73">
        <v>9922</v>
      </c>
      <c r="B27" s="80" t="s">
        <v>171</v>
      </c>
      <c r="C27" s="36">
        <v>119</v>
      </c>
      <c r="D27" s="37">
        <f t="shared" si="0"/>
        <v>7</v>
      </c>
      <c r="E27" s="36">
        <v>131</v>
      </c>
      <c r="F27" s="37">
        <f t="shared" si="1"/>
        <v>12</v>
      </c>
      <c r="G27" s="36">
        <v>140</v>
      </c>
      <c r="H27" s="37">
        <f t="shared" si="2"/>
        <v>4</v>
      </c>
      <c r="I27" s="36">
        <v>113</v>
      </c>
      <c r="J27" s="37">
        <f t="shared" si="2"/>
        <v>10</v>
      </c>
      <c r="K27" s="36">
        <v>92</v>
      </c>
      <c r="L27" s="37">
        <f t="shared" si="3"/>
        <v>5</v>
      </c>
      <c r="M27" s="36">
        <v>133</v>
      </c>
      <c r="N27" s="37">
        <f t="shared" si="12"/>
        <v>7</v>
      </c>
      <c r="O27" s="36">
        <v>100</v>
      </c>
      <c r="P27" s="37">
        <f t="shared" si="2"/>
        <v>10</v>
      </c>
      <c r="Q27" s="36">
        <v>108</v>
      </c>
      <c r="R27" s="37">
        <f t="shared" si="4"/>
        <v>2</v>
      </c>
      <c r="S27" s="36">
        <v>122</v>
      </c>
      <c r="T27" s="37">
        <f t="shared" si="4"/>
        <v>15</v>
      </c>
      <c r="U27" s="36">
        <v>146</v>
      </c>
      <c r="V27" s="37">
        <f t="shared" si="4"/>
        <v>9</v>
      </c>
      <c r="W27" s="36">
        <v>143</v>
      </c>
      <c r="X27" s="37">
        <f t="shared" si="2"/>
        <v>19</v>
      </c>
      <c r="Y27" s="36">
        <v>117</v>
      </c>
      <c r="Z27" s="37">
        <f t="shared" si="5"/>
        <v>16</v>
      </c>
      <c r="AA27" s="36">
        <v>144</v>
      </c>
      <c r="AB27" s="37">
        <f t="shared" si="2"/>
        <v>2</v>
      </c>
      <c r="AC27" s="36">
        <v>125</v>
      </c>
      <c r="AD27" s="37">
        <f t="shared" si="2"/>
        <v>8</v>
      </c>
      <c r="AE27" s="36">
        <v>129</v>
      </c>
      <c r="AF27" s="37">
        <f t="shared" si="2"/>
        <v>27</v>
      </c>
      <c r="AG27" s="36" t="s">
        <v>351</v>
      </c>
      <c r="AH27" s="37"/>
      <c r="AI27" s="36">
        <v>140</v>
      </c>
      <c r="AJ27" s="37">
        <f t="shared" si="2"/>
        <v>1</v>
      </c>
      <c r="AK27" s="36">
        <v>131.5</v>
      </c>
      <c r="AL27" s="37">
        <f t="shared" si="6"/>
        <v>14</v>
      </c>
      <c r="AM27" s="36">
        <v>125</v>
      </c>
      <c r="AN27" s="37">
        <f t="shared" si="6"/>
        <v>21</v>
      </c>
      <c r="AO27" s="36">
        <v>117</v>
      </c>
      <c r="AP27" s="37">
        <f t="shared" si="7"/>
        <v>5</v>
      </c>
      <c r="AQ27" s="36">
        <f t="shared" si="8"/>
        <v>125.02631578947368</v>
      </c>
      <c r="AR27" s="37">
        <f t="shared" si="9"/>
        <v>8</v>
      </c>
      <c r="AT27" s="73">
        <v>9922</v>
      </c>
      <c r="AU27" s="36"/>
      <c r="AV27" s="37"/>
      <c r="AW27" s="36">
        <v>167</v>
      </c>
      <c r="AX27" s="37">
        <f t="shared" si="11"/>
        <v>16</v>
      </c>
    </row>
    <row r="28" spans="1:50" ht="15.6" customHeight="1">
      <c r="A28" s="73">
        <v>9923</v>
      </c>
      <c r="B28" s="80" t="s">
        <v>171</v>
      </c>
      <c r="C28" s="36">
        <v>119</v>
      </c>
      <c r="D28" s="37">
        <f t="shared" si="0"/>
        <v>7</v>
      </c>
      <c r="E28" s="36">
        <v>129</v>
      </c>
      <c r="F28" s="37">
        <f t="shared" si="1"/>
        <v>19</v>
      </c>
      <c r="G28" s="36">
        <v>134</v>
      </c>
      <c r="H28" s="37">
        <f t="shared" si="2"/>
        <v>12</v>
      </c>
      <c r="I28" s="36">
        <v>112</v>
      </c>
      <c r="J28" s="37">
        <f t="shared" si="2"/>
        <v>11</v>
      </c>
      <c r="K28" s="36">
        <v>90</v>
      </c>
      <c r="L28" s="37">
        <f t="shared" si="3"/>
        <v>9</v>
      </c>
      <c r="M28" s="36">
        <v>133</v>
      </c>
      <c r="N28" s="37">
        <f t="shared" si="12"/>
        <v>7</v>
      </c>
      <c r="O28" s="36">
        <v>104</v>
      </c>
      <c r="P28" s="37">
        <f t="shared" si="2"/>
        <v>2</v>
      </c>
      <c r="Q28" s="36">
        <v>108</v>
      </c>
      <c r="R28" s="37">
        <f t="shared" si="4"/>
        <v>2</v>
      </c>
      <c r="S28" s="36">
        <v>121</v>
      </c>
      <c r="T28" s="37">
        <f t="shared" si="4"/>
        <v>16</v>
      </c>
      <c r="U28" s="36">
        <v>143</v>
      </c>
      <c r="V28" s="37">
        <f t="shared" si="4"/>
        <v>26</v>
      </c>
      <c r="W28" s="36">
        <v>142</v>
      </c>
      <c r="X28" s="37">
        <f t="shared" si="2"/>
        <v>23</v>
      </c>
      <c r="Y28" s="36">
        <v>117</v>
      </c>
      <c r="Z28" s="37">
        <f t="shared" si="5"/>
        <v>16</v>
      </c>
      <c r="AA28" s="36" t="s">
        <v>366</v>
      </c>
      <c r="AB28" s="37"/>
      <c r="AC28" s="36">
        <v>123</v>
      </c>
      <c r="AD28" s="37">
        <f t="shared" si="2"/>
        <v>16</v>
      </c>
      <c r="AE28" s="36">
        <v>129</v>
      </c>
      <c r="AF28" s="37">
        <f t="shared" si="2"/>
        <v>27</v>
      </c>
      <c r="AG28" s="36" t="s">
        <v>351</v>
      </c>
      <c r="AH28" s="37"/>
      <c r="AI28" s="36">
        <v>138</v>
      </c>
      <c r="AJ28" s="37">
        <f t="shared" si="2"/>
        <v>7</v>
      </c>
      <c r="AK28" s="36">
        <v>131</v>
      </c>
      <c r="AL28" s="37">
        <f t="shared" si="6"/>
        <v>16</v>
      </c>
      <c r="AM28" s="36">
        <v>126</v>
      </c>
      <c r="AN28" s="37">
        <f t="shared" si="6"/>
        <v>20</v>
      </c>
      <c r="AO28" s="36">
        <v>114</v>
      </c>
      <c r="AP28" s="37">
        <f t="shared" si="7"/>
        <v>13</v>
      </c>
      <c r="AQ28" s="36">
        <f t="shared" si="8"/>
        <v>122.94444444444444</v>
      </c>
      <c r="AR28" s="37">
        <f t="shared" si="9"/>
        <v>21</v>
      </c>
      <c r="AT28" s="73">
        <v>9923</v>
      </c>
      <c r="AU28" s="36"/>
      <c r="AV28" s="37"/>
      <c r="AW28" s="36">
        <v>168.5</v>
      </c>
      <c r="AX28" s="37">
        <f t="shared" si="11"/>
        <v>8</v>
      </c>
    </row>
    <row r="29" spans="1:50" ht="15.6" customHeight="1">
      <c r="A29" s="73">
        <v>9924</v>
      </c>
      <c r="B29" s="80" t="s">
        <v>171</v>
      </c>
      <c r="C29" s="36">
        <v>118</v>
      </c>
      <c r="D29" s="37">
        <f t="shared" si="0"/>
        <v>12</v>
      </c>
      <c r="E29" s="36">
        <v>131</v>
      </c>
      <c r="F29" s="37">
        <f t="shared" si="1"/>
        <v>12</v>
      </c>
      <c r="G29" s="36">
        <v>133</v>
      </c>
      <c r="H29" s="37">
        <f t="shared" si="2"/>
        <v>18</v>
      </c>
      <c r="I29" s="36">
        <v>112</v>
      </c>
      <c r="J29" s="37">
        <f t="shared" si="2"/>
        <v>11</v>
      </c>
      <c r="K29" s="36">
        <v>89</v>
      </c>
      <c r="L29" s="37">
        <f t="shared" si="3"/>
        <v>15</v>
      </c>
      <c r="M29" s="36">
        <v>133</v>
      </c>
      <c r="N29" s="37">
        <f t="shared" si="12"/>
        <v>7</v>
      </c>
      <c r="O29" s="36">
        <v>99</v>
      </c>
      <c r="P29" s="37">
        <f t="shared" si="2"/>
        <v>14</v>
      </c>
      <c r="Q29" s="36">
        <v>108</v>
      </c>
      <c r="R29" s="37">
        <f t="shared" si="4"/>
        <v>2</v>
      </c>
      <c r="S29" s="36">
        <v>121</v>
      </c>
      <c r="T29" s="37">
        <f t="shared" si="4"/>
        <v>16</v>
      </c>
      <c r="U29" s="36">
        <v>146</v>
      </c>
      <c r="V29" s="37">
        <f t="shared" si="4"/>
        <v>9</v>
      </c>
      <c r="W29" s="36">
        <v>144</v>
      </c>
      <c r="X29" s="37">
        <f t="shared" si="2"/>
        <v>14</v>
      </c>
      <c r="Y29" s="36">
        <v>120</v>
      </c>
      <c r="Z29" s="37">
        <f t="shared" si="5"/>
        <v>10</v>
      </c>
      <c r="AA29" s="36"/>
      <c r="AB29" s="37"/>
      <c r="AC29" s="36">
        <v>122</v>
      </c>
      <c r="AD29" s="37">
        <f t="shared" si="2"/>
        <v>20</v>
      </c>
      <c r="AE29" s="36">
        <v>129</v>
      </c>
      <c r="AF29" s="37">
        <f t="shared" si="2"/>
        <v>27</v>
      </c>
      <c r="AG29" s="36" t="s">
        <v>351</v>
      </c>
      <c r="AH29" s="37"/>
      <c r="AI29" s="36">
        <v>138</v>
      </c>
      <c r="AJ29" s="37">
        <f t="shared" si="2"/>
        <v>7</v>
      </c>
      <c r="AK29" s="36">
        <v>131</v>
      </c>
      <c r="AL29" s="37">
        <f t="shared" si="6"/>
        <v>16</v>
      </c>
      <c r="AM29" s="36">
        <v>130.5</v>
      </c>
      <c r="AN29" s="37">
        <f t="shared" si="6"/>
        <v>4</v>
      </c>
      <c r="AO29" s="36">
        <v>114</v>
      </c>
      <c r="AP29" s="37">
        <f t="shared" si="7"/>
        <v>13</v>
      </c>
      <c r="AQ29" s="36">
        <f t="shared" si="8"/>
        <v>123.25</v>
      </c>
      <c r="AR29" s="37">
        <f t="shared" si="9"/>
        <v>19</v>
      </c>
      <c r="AT29" s="73">
        <v>9924</v>
      </c>
      <c r="AU29" s="36"/>
      <c r="AV29" s="37"/>
      <c r="AW29" s="36">
        <v>169</v>
      </c>
      <c r="AX29" s="37">
        <f t="shared" si="11"/>
        <v>6</v>
      </c>
    </row>
    <row r="30" spans="1:50" ht="15.6" customHeight="1">
      <c r="A30" s="73">
        <v>9925</v>
      </c>
      <c r="B30" s="80" t="s">
        <v>176</v>
      </c>
      <c r="C30" s="36">
        <v>119</v>
      </c>
      <c r="D30" s="37">
        <f t="shared" si="0"/>
        <v>7</v>
      </c>
      <c r="E30" s="36">
        <v>127</v>
      </c>
      <c r="F30" s="37">
        <f t="shared" si="1"/>
        <v>28</v>
      </c>
      <c r="G30" s="36">
        <v>133</v>
      </c>
      <c r="H30" s="37">
        <f t="shared" si="2"/>
        <v>18</v>
      </c>
      <c r="I30" s="36">
        <v>107</v>
      </c>
      <c r="J30" s="37">
        <f t="shared" si="2"/>
        <v>27</v>
      </c>
      <c r="K30" s="36">
        <v>89.5</v>
      </c>
      <c r="L30" s="37">
        <f t="shared" si="3"/>
        <v>11</v>
      </c>
      <c r="M30" s="36">
        <v>132</v>
      </c>
      <c r="N30" s="37">
        <f t="shared" si="12"/>
        <v>16</v>
      </c>
      <c r="O30" s="36">
        <v>91</v>
      </c>
      <c r="P30" s="37">
        <f t="shared" si="2"/>
        <v>26</v>
      </c>
      <c r="Q30" s="36">
        <v>101</v>
      </c>
      <c r="R30" s="37">
        <f t="shared" si="4"/>
        <v>29</v>
      </c>
      <c r="S30" s="36">
        <v>120</v>
      </c>
      <c r="T30" s="37">
        <f t="shared" si="4"/>
        <v>19</v>
      </c>
      <c r="U30" s="36">
        <v>145</v>
      </c>
      <c r="V30" s="37">
        <f t="shared" si="4"/>
        <v>17</v>
      </c>
      <c r="W30" s="36">
        <v>145</v>
      </c>
      <c r="X30" s="37">
        <f t="shared" si="2"/>
        <v>8</v>
      </c>
      <c r="Y30" s="36">
        <v>122</v>
      </c>
      <c r="Z30" s="37">
        <f t="shared" si="5"/>
        <v>9</v>
      </c>
      <c r="AA30" s="36">
        <v>140</v>
      </c>
      <c r="AB30" s="37">
        <f t="shared" si="2"/>
        <v>15</v>
      </c>
      <c r="AC30" s="36">
        <v>120</v>
      </c>
      <c r="AD30" s="37">
        <f t="shared" si="2"/>
        <v>28</v>
      </c>
      <c r="AE30" s="36">
        <v>136</v>
      </c>
      <c r="AF30" s="37">
        <f t="shared" si="2"/>
        <v>2</v>
      </c>
      <c r="AG30" s="36">
        <v>70.5</v>
      </c>
      <c r="AH30" s="37">
        <f t="shared" si="2"/>
        <v>7</v>
      </c>
      <c r="AI30" s="36">
        <v>134</v>
      </c>
      <c r="AJ30" s="37">
        <f t="shared" si="2"/>
        <v>24</v>
      </c>
      <c r="AK30" s="36">
        <v>131</v>
      </c>
      <c r="AL30" s="37">
        <f t="shared" si="6"/>
        <v>16</v>
      </c>
      <c r="AM30" s="36">
        <v>127.5</v>
      </c>
      <c r="AN30" s="37">
        <f t="shared" si="6"/>
        <v>10</v>
      </c>
      <c r="AO30" s="36">
        <v>111</v>
      </c>
      <c r="AP30" s="37">
        <f t="shared" si="7"/>
        <v>20</v>
      </c>
      <c r="AQ30" s="36">
        <f t="shared" si="8"/>
        <v>122.68421052631579</v>
      </c>
      <c r="AR30" s="37">
        <f t="shared" si="9"/>
        <v>23</v>
      </c>
      <c r="AT30" s="73">
        <v>9925</v>
      </c>
      <c r="AU30" s="36">
        <v>123</v>
      </c>
      <c r="AV30" s="37">
        <f t="shared" si="10"/>
        <v>7</v>
      </c>
      <c r="AW30" s="36">
        <v>164.5</v>
      </c>
      <c r="AX30" s="37">
        <f t="shared" si="11"/>
        <v>22</v>
      </c>
    </row>
    <row r="31" spans="1:50" ht="15.6" customHeight="1">
      <c r="A31" s="73">
        <v>9926</v>
      </c>
      <c r="B31" s="80" t="s">
        <v>179</v>
      </c>
      <c r="C31" s="36">
        <v>111</v>
      </c>
      <c r="D31" s="37">
        <f t="shared" si="0"/>
        <v>29</v>
      </c>
      <c r="E31" s="36">
        <v>126</v>
      </c>
      <c r="F31" s="37">
        <f t="shared" si="1"/>
        <v>30</v>
      </c>
      <c r="G31" s="36">
        <v>128</v>
      </c>
      <c r="H31" s="37">
        <f t="shared" si="2"/>
        <v>28</v>
      </c>
      <c r="I31" s="36">
        <v>109</v>
      </c>
      <c r="J31" s="37">
        <f t="shared" si="2"/>
        <v>21</v>
      </c>
      <c r="K31" s="36">
        <v>87</v>
      </c>
      <c r="L31" s="37">
        <f t="shared" si="3"/>
        <v>24</v>
      </c>
      <c r="M31" s="36">
        <v>132</v>
      </c>
      <c r="N31" s="37">
        <f t="shared" si="12"/>
        <v>16</v>
      </c>
      <c r="O31" s="36">
        <v>94.5</v>
      </c>
      <c r="P31" s="37">
        <f t="shared" si="2"/>
        <v>17</v>
      </c>
      <c r="Q31" s="36">
        <v>108</v>
      </c>
      <c r="R31" s="37">
        <f t="shared" si="4"/>
        <v>2</v>
      </c>
      <c r="S31" s="36">
        <v>124</v>
      </c>
      <c r="T31" s="37">
        <f t="shared" si="4"/>
        <v>6</v>
      </c>
      <c r="U31" s="36">
        <v>144</v>
      </c>
      <c r="V31" s="37">
        <f t="shared" si="4"/>
        <v>24</v>
      </c>
      <c r="W31" s="36">
        <v>141</v>
      </c>
      <c r="X31" s="37">
        <f t="shared" si="2"/>
        <v>28</v>
      </c>
      <c r="Y31" s="36">
        <v>111</v>
      </c>
      <c r="Z31" s="37">
        <f t="shared" si="5"/>
        <v>29</v>
      </c>
      <c r="AA31" s="36"/>
      <c r="AB31" s="37"/>
      <c r="AC31" s="36">
        <v>121</v>
      </c>
      <c r="AD31" s="37">
        <f t="shared" si="2"/>
        <v>25</v>
      </c>
      <c r="AE31" s="36">
        <v>137</v>
      </c>
      <c r="AF31" s="37">
        <f t="shared" si="2"/>
        <v>1</v>
      </c>
      <c r="AG31" s="36" t="s">
        <v>351</v>
      </c>
      <c r="AH31" s="37"/>
      <c r="AI31" s="36">
        <v>133</v>
      </c>
      <c r="AJ31" s="37">
        <f t="shared" si="2"/>
        <v>27</v>
      </c>
      <c r="AK31" s="36">
        <v>131</v>
      </c>
      <c r="AL31" s="37">
        <f t="shared" si="6"/>
        <v>16</v>
      </c>
      <c r="AM31" s="36">
        <v>126.5</v>
      </c>
      <c r="AN31" s="37">
        <f t="shared" si="6"/>
        <v>18</v>
      </c>
      <c r="AO31" s="36">
        <v>110</v>
      </c>
      <c r="AP31" s="37">
        <f t="shared" si="7"/>
        <v>22</v>
      </c>
      <c r="AQ31" s="36">
        <f t="shared" si="8"/>
        <v>120.77777777777777</v>
      </c>
      <c r="AR31" s="37">
        <f t="shared" si="9"/>
        <v>29</v>
      </c>
      <c r="AT31" s="73">
        <v>9926</v>
      </c>
      <c r="AU31" s="36"/>
      <c r="AV31" s="37"/>
      <c r="AW31" s="36">
        <v>170.5</v>
      </c>
      <c r="AX31" s="37">
        <f t="shared" si="11"/>
        <v>3</v>
      </c>
    </row>
    <row r="32" spans="1:50" ht="15.6" customHeight="1">
      <c r="A32" s="73">
        <v>9927</v>
      </c>
      <c r="B32" s="80" t="s">
        <v>182</v>
      </c>
      <c r="C32" s="36">
        <v>114</v>
      </c>
      <c r="D32" s="37">
        <f t="shared" si="0"/>
        <v>26</v>
      </c>
      <c r="E32" s="36">
        <v>129</v>
      </c>
      <c r="F32" s="37">
        <f t="shared" si="1"/>
        <v>19</v>
      </c>
      <c r="G32" s="36">
        <v>129</v>
      </c>
      <c r="H32" s="37">
        <f t="shared" si="2"/>
        <v>26</v>
      </c>
      <c r="I32" s="36">
        <v>108</v>
      </c>
      <c r="J32" s="37">
        <f t="shared" si="2"/>
        <v>26</v>
      </c>
      <c r="K32" s="36">
        <v>92.5</v>
      </c>
      <c r="L32" s="37">
        <f t="shared" si="3"/>
        <v>3</v>
      </c>
      <c r="M32" s="36">
        <v>132</v>
      </c>
      <c r="N32" s="37">
        <f t="shared" si="12"/>
        <v>16</v>
      </c>
      <c r="O32" s="36">
        <v>92.5</v>
      </c>
      <c r="P32" s="37">
        <f t="shared" si="2"/>
        <v>20</v>
      </c>
      <c r="Q32" s="36">
        <v>104</v>
      </c>
      <c r="R32" s="37">
        <f t="shared" si="4"/>
        <v>25</v>
      </c>
      <c r="S32" s="36">
        <v>123</v>
      </c>
      <c r="T32" s="37">
        <f t="shared" si="4"/>
        <v>10</v>
      </c>
      <c r="U32" s="36">
        <v>144</v>
      </c>
      <c r="V32" s="37">
        <f t="shared" si="4"/>
        <v>24</v>
      </c>
      <c r="W32" s="36">
        <v>145</v>
      </c>
      <c r="X32" s="37">
        <f t="shared" si="2"/>
        <v>8</v>
      </c>
      <c r="Y32" s="36">
        <v>117.5</v>
      </c>
      <c r="Z32" s="37">
        <f t="shared" si="5"/>
        <v>13</v>
      </c>
      <c r="AA32" s="36">
        <v>141</v>
      </c>
      <c r="AB32" s="37">
        <f t="shared" si="2"/>
        <v>13</v>
      </c>
      <c r="AC32" s="36">
        <v>122</v>
      </c>
      <c r="AD32" s="37">
        <f t="shared" si="2"/>
        <v>20</v>
      </c>
      <c r="AE32" s="36">
        <v>131</v>
      </c>
      <c r="AF32" s="37">
        <f t="shared" si="2"/>
        <v>17</v>
      </c>
      <c r="AG32" s="36" t="s">
        <v>351</v>
      </c>
      <c r="AH32" s="37"/>
      <c r="AI32" s="36">
        <v>134</v>
      </c>
      <c r="AJ32" s="37">
        <f t="shared" si="2"/>
        <v>24</v>
      </c>
      <c r="AK32" s="36">
        <v>131</v>
      </c>
      <c r="AL32" s="37">
        <f t="shared" si="6"/>
        <v>16</v>
      </c>
      <c r="AM32" s="36">
        <v>131.5</v>
      </c>
      <c r="AN32" s="37">
        <f t="shared" si="6"/>
        <v>1</v>
      </c>
      <c r="AO32" s="36">
        <v>110</v>
      </c>
      <c r="AP32" s="37">
        <f t="shared" si="7"/>
        <v>22</v>
      </c>
      <c r="AQ32" s="36">
        <f t="shared" si="8"/>
        <v>122.68421052631579</v>
      </c>
      <c r="AR32" s="37">
        <f t="shared" si="9"/>
        <v>23</v>
      </c>
      <c r="AT32" s="73">
        <v>9927</v>
      </c>
      <c r="AU32" s="36"/>
      <c r="AV32" s="37"/>
      <c r="AW32" s="36">
        <v>169</v>
      </c>
      <c r="AX32" s="37">
        <f t="shared" si="11"/>
        <v>6</v>
      </c>
    </row>
    <row r="33" spans="1:50" ht="15.6" customHeight="1">
      <c r="A33" s="73">
        <v>9928</v>
      </c>
      <c r="B33" s="80" t="s">
        <v>184</v>
      </c>
      <c r="C33" s="36">
        <v>114</v>
      </c>
      <c r="D33" s="37">
        <f t="shared" si="0"/>
        <v>26</v>
      </c>
      <c r="E33" s="36">
        <v>131</v>
      </c>
      <c r="F33" s="37">
        <f t="shared" si="1"/>
        <v>12</v>
      </c>
      <c r="G33" s="36">
        <v>134</v>
      </c>
      <c r="H33" s="37">
        <f t="shared" si="2"/>
        <v>12</v>
      </c>
      <c r="I33" s="36">
        <v>109</v>
      </c>
      <c r="J33" s="37">
        <f t="shared" si="2"/>
        <v>21</v>
      </c>
      <c r="K33" s="36">
        <v>88.5</v>
      </c>
      <c r="L33" s="37">
        <f t="shared" si="3"/>
        <v>18</v>
      </c>
      <c r="M33" s="36">
        <v>132</v>
      </c>
      <c r="N33" s="37">
        <f t="shared" si="12"/>
        <v>16</v>
      </c>
      <c r="O33" s="36">
        <v>92</v>
      </c>
      <c r="P33" s="37">
        <f t="shared" si="2"/>
        <v>21</v>
      </c>
      <c r="Q33" s="36">
        <v>106</v>
      </c>
      <c r="R33" s="37">
        <f t="shared" si="4"/>
        <v>21</v>
      </c>
      <c r="S33" s="36">
        <v>123</v>
      </c>
      <c r="T33" s="37">
        <f t="shared" si="4"/>
        <v>10</v>
      </c>
      <c r="U33" s="36">
        <v>147</v>
      </c>
      <c r="V33" s="37">
        <f t="shared" si="4"/>
        <v>5</v>
      </c>
      <c r="W33" s="36">
        <v>142</v>
      </c>
      <c r="X33" s="37">
        <f t="shared" si="2"/>
        <v>23</v>
      </c>
      <c r="Y33" s="36">
        <v>116.5</v>
      </c>
      <c r="Z33" s="37">
        <f t="shared" si="5"/>
        <v>18</v>
      </c>
      <c r="AA33" s="36">
        <v>144</v>
      </c>
      <c r="AB33" s="37">
        <f t="shared" si="2"/>
        <v>2</v>
      </c>
      <c r="AC33" s="36">
        <v>123</v>
      </c>
      <c r="AD33" s="37">
        <f t="shared" si="2"/>
        <v>16</v>
      </c>
      <c r="AE33" s="36">
        <v>130</v>
      </c>
      <c r="AF33" s="37">
        <f t="shared" si="2"/>
        <v>23</v>
      </c>
      <c r="AG33" s="36">
        <v>77</v>
      </c>
      <c r="AH33" s="37">
        <f t="shared" si="2"/>
        <v>4</v>
      </c>
      <c r="AI33" s="36">
        <v>134</v>
      </c>
      <c r="AJ33" s="37">
        <f t="shared" si="2"/>
        <v>24</v>
      </c>
      <c r="AK33" s="36">
        <v>132</v>
      </c>
      <c r="AL33" s="37">
        <f t="shared" si="6"/>
        <v>9</v>
      </c>
      <c r="AM33" s="36">
        <v>127.5</v>
      </c>
      <c r="AN33" s="37">
        <f t="shared" si="6"/>
        <v>10</v>
      </c>
      <c r="AO33" s="36">
        <v>109</v>
      </c>
      <c r="AP33" s="37">
        <f t="shared" si="7"/>
        <v>26</v>
      </c>
      <c r="AQ33" s="36">
        <f t="shared" si="8"/>
        <v>122.86842105263158</v>
      </c>
      <c r="AR33" s="37">
        <f t="shared" si="9"/>
        <v>22</v>
      </c>
      <c r="AT33" s="73">
        <v>9928</v>
      </c>
      <c r="AU33" s="36">
        <v>129</v>
      </c>
      <c r="AV33" s="37">
        <f t="shared" si="10"/>
        <v>4</v>
      </c>
      <c r="AW33" s="36">
        <v>168.5</v>
      </c>
      <c r="AX33" s="37">
        <f t="shared" si="11"/>
        <v>8</v>
      </c>
    </row>
    <row r="34" spans="1:50" ht="15.6" customHeight="1">
      <c r="A34" s="73">
        <v>9929</v>
      </c>
      <c r="B34" s="80" t="s">
        <v>69</v>
      </c>
      <c r="C34" s="36">
        <v>114</v>
      </c>
      <c r="D34" s="37">
        <f t="shared" si="0"/>
        <v>26</v>
      </c>
      <c r="E34" s="36">
        <v>129</v>
      </c>
      <c r="F34" s="37">
        <f t="shared" si="1"/>
        <v>19</v>
      </c>
      <c r="G34" s="36">
        <v>132</v>
      </c>
      <c r="H34" s="37">
        <f t="shared" si="2"/>
        <v>22</v>
      </c>
      <c r="I34" s="36">
        <v>109</v>
      </c>
      <c r="J34" s="37">
        <f t="shared" si="2"/>
        <v>21</v>
      </c>
      <c r="K34" s="36">
        <v>85.5</v>
      </c>
      <c r="L34" s="37">
        <f t="shared" si="3"/>
        <v>28</v>
      </c>
      <c r="M34" s="36">
        <v>130</v>
      </c>
      <c r="N34" s="37">
        <f t="shared" si="12"/>
        <v>28</v>
      </c>
      <c r="O34" s="36">
        <v>91.5</v>
      </c>
      <c r="P34" s="37">
        <f t="shared" si="2"/>
        <v>24</v>
      </c>
      <c r="Q34" s="36">
        <v>106</v>
      </c>
      <c r="R34" s="37">
        <f t="shared" si="4"/>
        <v>21</v>
      </c>
      <c r="S34" s="36">
        <v>119</v>
      </c>
      <c r="T34" s="37">
        <f t="shared" si="4"/>
        <v>24</v>
      </c>
      <c r="U34" s="36">
        <v>146</v>
      </c>
      <c r="V34" s="37">
        <f t="shared" si="4"/>
        <v>9</v>
      </c>
      <c r="W34" s="36">
        <v>146</v>
      </c>
      <c r="X34" s="37">
        <f t="shared" si="2"/>
        <v>4</v>
      </c>
      <c r="Y34" s="36">
        <v>114.5</v>
      </c>
      <c r="Z34" s="37">
        <f t="shared" si="5"/>
        <v>22</v>
      </c>
      <c r="AA34" s="36">
        <v>140</v>
      </c>
      <c r="AB34" s="37">
        <f t="shared" si="2"/>
        <v>15</v>
      </c>
      <c r="AC34" s="36">
        <v>124</v>
      </c>
      <c r="AD34" s="37">
        <f t="shared" si="2"/>
        <v>13</v>
      </c>
      <c r="AE34" s="36">
        <v>130</v>
      </c>
      <c r="AF34" s="37">
        <f t="shared" si="2"/>
        <v>23</v>
      </c>
      <c r="AG34" s="36">
        <v>79.5</v>
      </c>
      <c r="AH34" s="37">
        <f t="shared" si="2"/>
        <v>1</v>
      </c>
      <c r="AI34" s="36">
        <v>136</v>
      </c>
      <c r="AJ34" s="37">
        <f t="shared" si="2"/>
        <v>16</v>
      </c>
      <c r="AK34" s="36">
        <v>131.5</v>
      </c>
      <c r="AL34" s="37">
        <f t="shared" si="6"/>
        <v>14</v>
      </c>
      <c r="AM34" s="36">
        <v>124</v>
      </c>
      <c r="AN34" s="37">
        <f t="shared" si="6"/>
        <v>25</v>
      </c>
      <c r="AO34" s="36">
        <v>109</v>
      </c>
      <c r="AP34" s="37">
        <f t="shared" si="7"/>
        <v>26</v>
      </c>
      <c r="AQ34" s="36">
        <f t="shared" si="8"/>
        <v>121.94736842105263</v>
      </c>
      <c r="AR34" s="37">
        <f t="shared" si="9"/>
        <v>26</v>
      </c>
      <c r="AT34" s="73">
        <v>9929</v>
      </c>
      <c r="AU34" s="36">
        <v>132.5</v>
      </c>
      <c r="AV34" s="37">
        <f t="shared" si="10"/>
        <v>1</v>
      </c>
      <c r="AW34" s="36">
        <v>162.5</v>
      </c>
      <c r="AX34" s="37">
        <f t="shared" si="11"/>
        <v>28</v>
      </c>
    </row>
    <row r="35" spans="1:50" ht="15.6" customHeight="1">
      <c r="A35" s="74">
        <v>9930</v>
      </c>
      <c r="B35" s="81" t="s">
        <v>187</v>
      </c>
      <c r="C35" s="38">
        <v>119</v>
      </c>
      <c r="D35" s="39">
        <f t="shared" si="0"/>
        <v>7</v>
      </c>
      <c r="E35" s="38">
        <v>133</v>
      </c>
      <c r="F35" s="39">
        <f t="shared" si="1"/>
        <v>8</v>
      </c>
      <c r="G35" s="38">
        <v>134</v>
      </c>
      <c r="H35" s="39">
        <f t="shared" si="2"/>
        <v>12</v>
      </c>
      <c r="I35" s="38">
        <v>111</v>
      </c>
      <c r="J35" s="39">
        <f t="shared" si="2"/>
        <v>14</v>
      </c>
      <c r="K35" s="38">
        <v>88</v>
      </c>
      <c r="L35" s="39">
        <f t="shared" si="3"/>
        <v>19</v>
      </c>
      <c r="M35" s="38">
        <v>133</v>
      </c>
      <c r="N35" s="39">
        <f t="shared" si="12"/>
        <v>7</v>
      </c>
      <c r="O35" s="38">
        <v>97</v>
      </c>
      <c r="P35" s="39">
        <f t="shared" si="2"/>
        <v>15</v>
      </c>
      <c r="Q35" s="38">
        <v>108</v>
      </c>
      <c r="R35" s="39">
        <f t="shared" si="4"/>
        <v>2</v>
      </c>
      <c r="S35" s="38">
        <v>120</v>
      </c>
      <c r="T35" s="39">
        <f t="shared" si="4"/>
        <v>19</v>
      </c>
      <c r="U35" s="38">
        <v>147</v>
      </c>
      <c r="V35" s="39">
        <f t="shared" si="4"/>
        <v>5</v>
      </c>
      <c r="W35" s="38">
        <v>144</v>
      </c>
      <c r="X35" s="39">
        <f t="shared" si="2"/>
        <v>14</v>
      </c>
      <c r="Y35" s="38">
        <v>123.5</v>
      </c>
      <c r="Z35" s="39">
        <f t="shared" si="5"/>
        <v>7</v>
      </c>
      <c r="AA35" s="38">
        <v>141</v>
      </c>
      <c r="AB35" s="39">
        <f t="shared" si="2"/>
        <v>13</v>
      </c>
      <c r="AC35" s="38">
        <v>125</v>
      </c>
      <c r="AD35" s="39">
        <f t="shared" si="2"/>
        <v>8</v>
      </c>
      <c r="AE35" s="38">
        <v>130</v>
      </c>
      <c r="AF35" s="39">
        <f t="shared" si="2"/>
        <v>23</v>
      </c>
      <c r="AG35" s="38" t="s">
        <v>351</v>
      </c>
      <c r="AH35" s="39"/>
      <c r="AI35" s="38">
        <v>140</v>
      </c>
      <c r="AJ35" s="39">
        <f t="shared" si="2"/>
        <v>1</v>
      </c>
      <c r="AK35" s="38">
        <v>132</v>
      </c>
      <c r="AL35" s="39">
        <f t="shared" si="6"/>
        <v>9</v>
      </c>
      <c r="AM35" s="38">
        <v>130</v>
      </c>
      <c r="AN35" s="39">
        <f t="shared" si="6"/>
        <v>5</v>
      </c>
      <c r="AO35" s="38">
        <v>115</v>
      </c>
      <c r="AP35" s="39">
        <f t="shared" si="7"/>
        <v>9</v>
      </c>
      <c r="AQ35" s="38">
        <f t="shared" si="8"/>
        <v>124.76315789473684</v>
      </c>
      <c r="AR35" s="39">
        <f t="shared" si="9"/>
        <v>10</v>
      </c>
      <c r="AT35" s="74">
        <v>9930</v>
      </c>
      <c r="AU35" s="38"/>
      <c r="AV35" s="39"/>
      <c r="AW35" s="38">
        <v>170</v>
      </c>
      <c r="AX35" s="39">
        <f t="shared" si="11"/>
        <v>4</v>
      </c>
    </row>
    <row r="36" spans="1:50" ht="15.6" customHeight="1">
      <c r="A36" s="27" t="s">
        <v>40</v>
      </c>
      <c r="B36" s="40"/>
      <c r="C36" s="41">
        <f>AVERAGE(C6:C35)</f>
        <v>118.03333333333333</v>
      </c>
      <c r="D36" s="42"/>
      <c r="E36" s="41">
        <f>AVERAGE(E6:E35)</f>
        <v>131.43333333333334</v>
      </c>
      <c r="F36" s="42"/>
      <c r="G36" s="41">
        <f>AVERAGE(G6:G35)</f>
        <v>134.43333333333334</v>
      </c>
      <c r="H36" s="42"/>
      <c r="I36" s="41">
        <f>AVERAGE(I6:I35)</f>
        <v>111.4</v>
      </c>
      <c r="J36" s="42"/>
      <c r="K36" s="41">
        <f>AVERAGE(K6:K35)</f>
        <v>88.85</v>
      </c>
      <c r="L36" s="42"/>
      <c r="M36" s="41">
        <f>AVERAGE(M6:M35)</f>
        <v>132.56666666666666</v>
      </c>
      <c r="N36" s="42"/>
      <c r="O36" s="41">
        <f>AVERAGE(O6:O35)</f>
        <v>96.2</v>
      </c>
      <c r="P36" s="42"/>
      <c r="Q36" s="41">
        <f>AVERAGE(Q6:Q35)</f>
        <v>106.68333333333334</v>
      </c>
      <c r="R36" s="42"/>
      <c r="S36" s="41">
        <f>AVERAGE(S6:S35)</f>
        <v>121.9</v>
      </c>
      <c r="T36" s="42"/>
      <c r="U36" s="41">
        <f>AVERAGE(U6:U35)</f>
        <v>145.6</v>
      </c>
      <c r="V36" s="42"/>
      <c r="W36" s="41">
        <f>AVERAGE(W6:W35)</f>
        <v>144.1</v>
      </c>
      <c r="X36" s="42"/>
      <c r="Y36" s="41">
        <f>AVERAGE(Y6:Y35)</f>
        <v>118.5</v>
      </c>
      <c r="Z36" s="42"/>
      <c r="AA36" s="41">
        <f>AVERAGE(AA6:AA35)</f>
        <v>141.125</v>
      </c>
      <c r="AB36" s="42"/>
      <c r="AC36" s="41">
        <f>AVERAGE(AC6:AC35)</f>
        <v>124.2</v>
      </c>
      <c r="AD36" s="42"/>
      <c r="AE36" s="41">
        <f>AVERAGE(AE6:AE35)</f>
        <v>131.66666666666666</v>
      </c>
      <c r="AF36" s="42"/>
      <c r="AG36" s="41">
        <f>AVERAGE(AG6:AG35)</f>
        <v>72.555555555555557</v>
      </c>
      <c r="AH36" s="42"/>
      <c r="AI36" s="41">
        <f>AVERAGE(AI6:AI35)</f>
        <v>136.33333333333334</v>
      </c>
      <c r="AJ36" s="42"/>
      <c r="AK36" s="41">
        <f>AVERAGE(AK6:AK35)</f>
        <v>131.19999999999999</v>
      </c>
      <c r="AL36" s="42"/>
      <c r="AM36" s="41">
        <f>AVERAGE(AM6:AM35)</f>
        <v>126.83333333333333</v>
      </c>
      <c r="AN36" s="42"/>
      <c r="AO36" s="41">
        <f>AVERAGE(AO6:AO35)</f>
        <v>113.2</v>
      </c>
      <c r="AP36" s="42"/>
      <c r="AQ36" s="41">
        <f>AVERAGE(AQ6:AQ35)</f>
        <v>123.71730019493178</v>
      </c>
      <c r="AR36" s="42"/>
      <c r="AT36" s="27"/>
      <c r="AU36" s="41">
        <f>AVERAGE(AU6:AU35)</f>
        <v>124.94444444444444</v>
      </c>
      <c r="AV36" s="42"/>
      <c r="AW36" s="41">
        <f>AVERAGE(AW6:AW35)</f>
        <v>166.76666666666668</v>
      </c>
      <c r="AX36" s="42"/>
    </row>
    <row r="37" spans="1:50" s="2" customFormat="1" ht="15.6" customHeight="1">
      <c r="A37" s="16" t="s">
        <v>27</v>
      </c>
      <c r="C37" s="2" t="s">
        <v>273</v>
      </c>
      <c r="E37" s="2" t="s">
        <v>301</v>
      </c>
      <c r="G37" s="2" t="s">
        <v>314</v>
      </c>
      <c r="I37" s="2" t="s">
        <v>314</v>
      </c>
      <c r="K37" s="2" t="s">
        <v>384</v>
      </c>
      <c r="M37" s="16" t="s">
        <v>379</v>
      </c>
      <c r="O37" s="2" t="s">
        <v>370</v>
      </c>
      <c r="W37" s="2" t="s">
        <v>333</v>
      </c>
      <c r="AK37" s="2" t="s">
        <v>447</v>
      </c>
      <c r="AM37" s="2" t="s">
        <v>462</v>
      </c>
      <c r="AO37" s="2" t="s">
        <v>414</v>
      </c>
      <c r="AT37" s="16"/>
      <c r="AW37" s="2" t="s">
        <v>462</v>
      </c>
    </row>
    <row r="39" spans="1:50" ht="15.6" customHeight="1">
      <c r="A39" s="2" t="s">
        <v>352</v>
      </c>
    </row>
  </sheetData>
  <conditionalFormatting sqref="C6:AR35">
    <cfRule type="cellIs" dxfId="10" priority="7" stopIfTrue="1" operator="greaterThan">
      <formula>991194</formula>
    </cfRule>
  </conditionalFormatting>
  <conditionalFormatting sqref="AU6:AX35">
    <cfRule type="cellIs" dxfId="9" priority="1" stopIfTrue="1" operator="greaterThan">
      <formula>991194</formula>
    </cfRule>
  </conditionalFormatting>
  <pageMargins left="0.7" right="0.7" top="0.75" bottom="0.75" header="0.3" footer="0.3"/>
  <pageSetup paperSize="9" orientation="portrait" r:id="rId1"/>
  <ignoredErrors>
    <ignoredError sqref="AQ36 AQ6:AQ3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B4E6-5405-4F72-89F1-E701FACF8490}">
  <dimension ref="A1:AH58"/>
  <sheetViews>
    <sheetView zoomScale="85" zoomScaleNormal="85" workbookViewId="0">
      <pane ySplit="5" topLeftCell="A6" activePane="bottomLeft" state="frozen"/>
      <selection pane="bottomLeft" activeCell="AK29" sqref="AJ29:AK29"/>
    </sheetView>
  </sheetViews>
  <sheetFormatPr defaultRowHeight="12"/>
  <cols>
    <col min="1" max="1" width="8.85546875" style="15"/>
    <col min="2" max="2" width="29.28515625" style="6" customWidth="1"/>
    <col min="3" max="34" width="5.7109375" style="6" customWidth="1"/>
    <col min="35" max="255" width="8.85546875" style="6"/>
    <col min="256" max="256" width="29.28515625" style="6" customWidth="1"/>
    <col min="257" max="259" width="5.7109375" style="6" customWidth="1"/>
    <col min="260" max="260" width="5.5703125" style="6" customWidth="1"/>
    <col min="261" max="261" width="5.7109375" style="6" customWidth="1"/>
    <col min="262" max="262" width="5.5703125" style="6" customWidth="1"/>
    <col min="263" max="263" width="5.7109375" style="6" customWidth="1"/>
    <col min="264" max="264" width="5.5703125" style="6" customWidth="1"/>
    <col min="265" max="265" width="5.7109375" style="6" customWidth="1"/>
    <col min="266" max="266" width="5.5703125" style="6" customWidth="1"/>
    <col min="267" max="267" width="6" style="6" customWidth="1"/>
    <col min="268" max="268" width="5.5703125" style="6" customWidth="1"/>
    <col min="269" max="269" width="6" style="6" customWidth="1"/>
    <col min="270" max="270" width="5.5703125" style="6" customWidth="1"/>
    <col min="271" max="271" width="6" style="6" customWidth="1"/>
    <col min="272" max="272" width="5.5703125" style="6" customWidth="1"/>
    <col min="273" max="290" width="5.7109375" style="6" customWidth="1"/>
    <col min="291" max="511" width="8.85546875" style="6"/>
    <col min="512" max="512" width="29.28515625" style="6" customWidth="1"/>
    <col min="513" max="515" width="5.7109375" style="6" customWidth="1"/>
    <col min="516" max="516" width="5.5703125" style="6" customWidth="1"/>
    <col min="517" max="517" width="5.7109375" style="6" customWidth="1"/>
    <col min="518" max="518" width="5.5703125" style="6" customWidth="1"/>
    <col min="519" max="519" width="5.7109375" style="6" customWidth="1"/>
    <col min="520" max="520" width="5.5703125" style="6" customWidth="1"/>
    <col min="521" max="521" width="5.7109375" style="6" customWidth="1"/>
    <col min="522" max="522" width="5.5703125" style="6" customWidth="1"/>
    <col min="523" max="523" width="6" style="6" customWidth="1"/>
    <col min="524" max="524" width="5.5703125" style="6" customWidth="1"/>
    <col min="525" max="525" width="6" style="6" customWidth="1"/>
    <col min="526" max="526" width="5.5703125" style="6" customWidth="1"/>
    <col min="527" max="527" width="6" style="6" customWidth="1"/>
    <col min="528" max="528" width="5.5703125" style="6" customWidth="1"/>
    <col min="529" max="546" width="5.7109375" style="6" customWidth="1"/>
    <col min="547" max="767" width="8.85546875" style="6"/>
    <col min="768" max="768" width="29.28515625" style="6" customWidth="1"/>
    <col min="769" max="771" width="5.7109375" style="6" customWidth="1"/>
    <col min="772" max="772" width="5.5703125" style="6" customWidth="1"/>
    <col min="773" max="773" width="5.7109375" style="6" customWidth="1"/>
    <col min="774" max="774" width="5.5703125" style="6" customWidth="1"/>
    <col min="775" max="775" width="5.7109375" style="6" customWidth="1"/>
    <col min="776" max="776" width="5.5703125" style="6" customWidth="1"/>
    <col min="777" max="777" width="5.7109375" style="6" customWidth="1"/>
    <col min="778" max="778" width="5.5703125" style="6" customWidth="1"/>
    <col min="779" max="779" width="6" style="6" customWidth="1"/>
    <col min="780" max="780" width="5.5703125" style="6" customWidth="1"/>
    <col min="781" max="781" width="6" style="6" customWidth="1"/>
    <col min="782" max="782" width="5.5703125" style="6" customWidth="1"/>
    <col min="783" max="783" width="6" style="6" customWidth="1"/>
    <col min="784" max="784" width="5.5703125" style="6" customWidth="1"/>
    <col min="785" max="802" width="5.7109375" style="6" customWidth="1"/>
    <col min="803" max="1023" width="8.85546875" style="6"/>
    <col min="1024" max="1024" width="29.28515625" style="6" customWidth="1"/>
    <col min="1025" max="1027" width="5.7109375" style="6" customWidth="1"/>
    <col min="1028" max="1028" width="5.5703125" style="6" customWidth="1"/>
    <col min="1029" max="1029" width="5.7109375" style="6" customWidth="1"/>
    <col min="1030" max="1030" width="5.5703125" style="6" customWidth="1"/>
    <col min="1031" max="1031" width="5.7109375" style="6" customWidth="1"/>
    <col min="1032" max="1032" width="5.5703125" style="6" customWidth="1"/>
    <col min="1033" max="1033" width="5.7109375" style="6" customWidth="1"/>
    <col min="1034" max="1034" width="5.5703125" style="6" customWidth="1"/>
    <col min="1035" max="1035" width="6" style="6" customWidth="1"/>
    <col min="1036" max="1036" width="5.5703125" style="6" customWidth="1"/>
    <col min="1037" max="1037" width="6" style="6" customWidth="1"/>
    <col min="1038" max="1038" width="5.5703125" style="6" customWidth="1"/>
    <col min="1039" max="1039" width="6" style="6" customWidth="1"/>
    <col min="1040" max="1040" width="5.5703125" style="6" customWidth="1"/>
    <col min="1041" max="1058" width="5.7109375" style="6" customWidth="1"/>
    <col min="1059" max="1279" width="8.85546875" style="6"/>
    <col min="1280" max="1280" width="29.28515625" style="6" customWidth="1"/>
    <col min="1281" max="1283" width="5.7109375" style="6" customWidth="1"/>
    <col min="1284" max="1284" width="5.5703125" style="6" customWidth="1"/>
    <col min="1285" max="1285" width="5.7109375" style="6" customWidth="1"/>
    <col min="1286" max="1286" width="5.5703125" style="6" customWidth="1"/>
    <col min="1287" max="1287" width="5.7109375" style="6" customWidth="1"/>
    <col min="1288" max="1288" width="5.5703125" style="6" customWidth="1"/>
    <col min="1289" max="1289" width="5.7109375" style="6" customWidth="1"/>
    <col min="1290" max="1290" width="5.5703125" style="6" customWidth="1"/>
    <col min="1291" max="1291" width="6" style="6" customWidth="1"/>
    <col min="1292" max="1292" width="5.5703125" style="6" customWidth="1"/>
    <col min="1293" max="1293" width="6" style="6" customWidth="1"/>
    <col min="1294" max="1294" width="5.5703125" style="6" customWidth="1"/>
    <col min="1295" max="1295" width="6" style="6" customWidth="1"/>
    <col min="1296" max="1296" width="5.5703125" style="6" customWidth="1"/>
    <col min="1297" max="1314" width="5.7109375" style="6" customWidth="1"/>
    <col min="1315" max="1535" width="8.85546875" style="6"/>
    <col min="1536" max="1536" width="29.28515625" style="6" customWidth="1"/>
    <col min="1537" max="1539" width="5.7109375" style="6" customWidth="1"/>
    <col min="1540" max="1540" width="5.5703125" style="6" customWidth="1"/>
    <col min="1541" max="1541" width="5.7109375" style="6" customWidth="1"/>
    <col min="1542" max="1542" width="5.5703125" style="6" customWidth="1"/>
    <col min="1543" max="1543" width="5.7109375" style="6" customWidth="1"/>
    <col min="1544" max="1544" width="5.5703125" style="6" customWidth="1"/>
    <col min="1545" max="1545" width="5.7109375" style="6" customWidth="1"/>
    <col min="1546" max="1546" width="5.5703125" style="6" customWidth="1"/>
    <col min="1547" max="1547" width="6" style="6" customWidth="1"/>
    <col min="1548" max="1548" width="5.5703125" style="6" customWidth="1"/>
    <col min="1549" max="1549" width="6" style="6" customWidth="1"/>
    <col min="1550" max="1550" width="5.5703125" style="6" customWidth="1"/>
    <col min="1551" max="1551" width="6" style="6" customWidth="1"/>
    <col min="1552" max="1552" width="5.5703125" style="6" customWidth="1"/>
    <col min="1553" max="1570" width="5.7109375" style="6" customWidth="1"/>
    <col min="1571" max="1791" width="8.85546875" style="6"/>
    <col min="1792" max="1792" width="29.28515625" style="6" customWidth="1"/>
    <col min="1793" max="1795" width="5.7109375" style="6" customWidth="1"/>
    <col min="1796" max="1796" width="5.5703125" style="6" customWidth="1"/>
    <col min="1797" max="1797" width="5.7109375" style="6" customWidth="1"/>
    <col min="1798" max="1798" width="5.5703125" style="6" customWidth="1"/>
    <col min="1799" max="1799" width="5.7109375" style="6" customWidth="1"/>
    <col min="1800" max="1800" width="5.5703125" style="6" customWidth="1"/>
    <col min="1801" max="1801" width="5.7109375" style="6" customWidth="1"/>
    <col min="1802" max="1802" width="5.5703125" style="6" customWidth="1"/>
    <col min="1803" max="1803" width="6" style="6" customWidth="1"/>
    <col min="1804" max="1804" width="5.5703125" style="6" customWidth="1"/>
    <col min="1805" max="1805" width="6" style="6" customWidth="1"/>
    <col min="1806" max="1806" width="5.5703125" style="6" customWidth="1"/>
    <col min="1807" max="1807" width="6" style="6" customWidth="1"/>
    <col min="1808" max="1808" width="5.5703125" style="6" customWidth="1"/>
    <col min="1809" max="1826" width="5.7109375" style="6" customWidth="1"/>
    <col min="1827" max="2047" width="8.85546875" style="6"/>
    <col min="2048" max="2048" width="29.28515625" style="6" customWidth="1"/>
    <col min="2049" max="2051" width="5.7109375" style="6" customWidth="1"/>
    <col min="2052" max="2052" width="5.5703125" style="6" customWidth="1"/>
    <col min="2053" max="2053" width="5.7109375" style="6" customWidth="1"/>
    <col min="2054" max="2054" width="5.5703125" style="6" customWidth="1"/>
    <col min="2055" max="2055" width="5.7109375" style="6" customWidth="1"/>
    <col min="2056" max="2056" width="5.5703125" style="6" customWidth="1"/>
    <col min="2057" max="2057" width="5.7109375" style="6" customWidth="1"/>
    <col min="2058" max="2058" width="5.5703125" style="6" customWidth="1"/>
    <col min="2059" max="2059" width="6" style="6" customWidth="1"/>
    <col min="2060" max="2060" width="5.5703125" style="6" customWidth="1"/>
    <col min="2061" max="2061" width="6" style="6" customWidth="1"/>
    <col min="2062" max="2062" width="5.5703125" style="6" customWidth="1"/>
    <col min="2063" max="2063" width="6" style="6" customWidth="1"/>
    <col min="2064" max="2064" width="5.5703125" style="6" customWidth="1"/>
    <col min="2065" max="2082" width="5.7109375" style="6" customWidth="1"/>
    <col min="2083" max="2303" width="8.85546875" style="6"/>
    <col min="2304" max="2304" width="29.28515625" style="6" customWidth="1"/>
    <col min="2305" max="2307" width="5.7109375" style="6" customWidth="1"/>
    <col min="2308" max="2308" width="5.5703125" style="6" customWidth="1"/>
    <col min="2309" max="2309" width="5.7109375" style="6" customWidth="1"/>
    <col min="2310" max="2310" width="5.5703125" style="6" customWidth="1"/>
    <col min="2311" max="2311" width="5.7109375" style="6" customWidth="1"/>
    <col min="2312" max="2312" width="5.5703125" style="6" customWidth="1"/>
    <col min="2313" max="2313" width="5.7109375" style="6" customWidth="1"/>
    <col min="2314" max="2314" width="5.5703125" style="6" customWidth="1"/>
    <col min="2315" max="2315" width="6" style="6" customWidth="1"/>
    <col min="2316" max="2316" width="5.5703125" style="6" customWidth="1"/>
    <col min="2317" max="2317" width="6" style="6" customWidth="1"/>
    <col min="2318" max="2318" width="5.5703125" style="6" customWidth="1"/>
    <col min="2319" max="2319" width="6" style="6" customWidth="1"/>
    <col min="2320" max="2320" width="5.5703125" style="6" customWidth="1"/>
    <col min="2321" max="2338" width="5.7109375" style="6" customWidth="1"/>
    <col min="2339" max="2559" width="8.85546875" style="6"/>
    <col min="2560" max="2560" width="29.28515625" style="6" customWidth="1"/>
    <col min="2561" max="2563" width="5.7109375" style="6" customWidth="1"/>
    <col min="2564" max="2564" width="5.5703125" style="6" customWidth="1"/>
    <col min="2565" max="2565" width="5.7109375" style="6" customWidth="1"/>
    <col min="2566" max="2566" width="5.5703125" style="6" customWidth="1"/>
    <col min="2567" max="2567" width="5.7109375" style="6" customWidth="1"/>
    <col min="2568" max="2568" width="5.5703125" style="6" customWidth="1"/>
    <col min="2569" max="2569" width="5.7109375" style="6" customWidth="1"/>
    <col min="2570" max="2570" width="5.5703125" style="6" customWidth="1"/>
    <col min="2571" max="2571" width="6" style="6" customWidth="1"/>
    <col min="2572" max="2572" width="5.5703125" style="6" customWidth="1"/>
    <col min="2573" max="2573" width="6" style="6" customWidth="1"/>
    <col min="2574" max="2574" width="5.5703125" style="6" customWidth="1"/>
    <col min="2575" max="2575" width="6" style="6" customWidth="1"/>
    <col min="2576" max="2576" width="5.5703125" style="6" customWidth="1"/>
    <col min="2577" max="2594" width="5.7109375" style="6" customWidth="1"/>
    <col min="2595" max="2815" width="8.85546875" style="6"/>
    <col min="2816" max="2816" width="29.28515625" style="6" customWidth="1"/>
    <col min="2817" max="2819" width="5.7109375" style="6" customWidth="1"/>
    <col min="2820" max="2820" width="5.5703125" style="6" customWidth="1"/>
    <col min="2821" max="2821" width="5.7109375" style="6" customWidth="1"/>
    <col min="2822" max="2822" width="5.5703125" style="6" customWidth="1"/>
    <col min="2823" max="2823" width="5.7109375" style="6" customWidth="1"/>
    <col min="2824" max="2824" width="5.5703125" style="6" customWidth="1"/>
    <col min="2825" max="2825" width="5.7109375" style="6" customWidth="1"/>
    <col min="2826" max="2826" width="5.5703125" style="6" customWidth="1"/>
    <col min="2827" max="2827" width="6" style="6" customWidth="1"/>
    <col min="2828" max="2828" width="5.5703125" style="6" customWidth="1"/>
    <col min="2829" max="2829" width="6" style="6" customWidth="1"/>
    <col min="2830" max="2830" width="5.5703125" style="6" customWidth="1"/>
    <col min="2831" max="2831" width="6" style="6" customWidth="1"/>
    <col min="2832" max="2832" width="5.5703125" style="6" customWidth="1"/>
    <col min="2833" max="2850" width="5.7109375" style="6" customWidth="1"/>
    <col min="2851" max="3071" width="8.85546875" style="6"/>
    <col min="3072" max="3072" width="29.28515625" style="6" customWidth="1"/>
    <col min="3073" max="3075" width="5.7109375" style="6" customWidth="1"/>
    <col min="3076" max="3076" width="5.5703125" style="6" customWidth="1"/>
    <col min="3077" max="3077" width="5.7109375" style="6" customWidth="1"/>
    <col min="3078" max="3078" width="5.5703125" style="6" customWidth="1"/>
    <col min="3079" max="3079" width="5.7109375" style="6" customWidth="1"/>
    <col min="3080" max="3080" width="5.5703125" style="6" customWidth="1"/>
    <col min="3081" max="3081" width="5.7109375" style="6" customWidth="1"/>
    <col min="3082" max="3082" width="5.5703125" style="6" customWidth="1"/>
    <col min="3083" max="3083" width="6" style="6" customWidth="1"/>
    <col min="3084" max="3084" width="5.5703125" style="6" customWidth="1"/>
    <col min="3085" max="3085" width="6" style="6" customWidth="1"/>
    <col min="3086" max="3086" width="5.5703125" style="6" customWidth="1"/>
    <col min="3087" max="3087" width="6" style="6" customWidth="1"/>
    <col min="3088" max="3088" width="5.5703125" style="6" customWidth="1"/>
    <col min="3089" max="3106" width="5.7109375" style="6" customWidth="1"/>
    <col min="3107" max="3327" width="8.85546875" style="6"/>
    <col min="3328" max="3328" width="29.28515625" style="6" customWidth="1"/>
    <col min="3329" max="3331" width="5.7109375" style="6" customWidth="1"/>
    <col min="3332" max="3332" width="5.5703125" style="6" customWidth="1"/>
    <col min="3333" max="3333" width="5.7109375" style="6" customWidth="1"/>
    <col min="3334" max="3334" width="5.5703125" style="6" customWidth="1"/>
    <col min="3335" max="3335" width="5.7109375" style="6" customWidth="1"/>
    <col min="3336" max="3336" width="5.5703125" style="6" customWidth="1"/>
    <col min="3337" max="3337" width="5.7109375" style="6" customWidth="1"/>
    <col min="3338" max="3338" width="5.5703125" style="6" customWidth="1"/>
    <col min="3339" max="3339" width="6" style="6" customWidth="1"/>
    <col min="3340" max="3340" width="5.5703125" style="6" customWidth="1"/>
    <col min="3341" max="3341" width="6" style="6" customWidth="1"/>
    <col min="3342" max="3342" width="5.5703125" style="6" customWidth="1"/>
    <col min="3343" max="3343" width="6" style="6" customWidth="1"/>
    <col min="3344" max="3344" width="5.5703125" style="6" customWidth="1"/>
    <col min="3345" max="3362" width="5.7109375" style="6" customWidth="1"/>
    <col min="3363" max="3583" width="8.85546875" style="6"/>
    <col min="3584" max="3584" width="29.28515625" style="6" customWidth="1"/>
    <col min="3585" max="3587" width="5.7109375" style="6" customWidth="1"/>
    <col min="3588" max="3588" width="5.5703125" style="6" customWidth="1"/>
    <col min="3589" max="3589" width="5.7109375" style="6" customWidth="1"/>
    <col min="3590" max="3590" width="5.5703125" style="6" customWidth="1"/>
    <col min="3591" max="3591" width="5.7109375" style="6" customWidth="1"/>
    <col min="3592" max="3592" width="5.5703125" style="6" customWidth="1"/>
    <col min="3593" max="3593" width="5.7109375" style="6" customWidth="1"/>
    <col min="3594" max="3594" width="5.5703125" style="6" customWidth="1"/>
    <col min="3595" max="3595" width="6" style="6" customWidth="1"/>
    <col min="3596" max="3596" width="5.5703125" style="6" customWidth="1"/>
    <col min="3597" max="3597" width="6" style="6" customWidth="1"/>
    <col min="3598" max="3598" width="5.5703125" style="6" customWidth="1"/>
    <col min="3599" max="3599" width="6" style="6" customWidth="1"/>
    <col min="3600" max="3600" width="5.5703125" style="6" customWidth="1"/>
    <col min="3601" max="3618" width="5.7109375" style="6" customWidth="1"/>
    <col min="3619" max="3839" width="8.85546875" style="6"/>
    <col min="3840" max="3840" width="29.28515625" style="6" customWidth="1"/>
    <col min="3841" max="3843" width="5.7109375" style="6" customWidth="1"/>
    <col min="3844" max="3844" width="5.5703125" style="6" customWidth="1"/>
    <col min="3845" max="3845" width="5.7109375" style="6" customWidth="1"/>
    <col min="3846" max="3846" width="5.5703125" style="6" customWidth="1"/>
    <col min="3847" max="3847" width="5.7109375" style="6" customWidth="1"/>
    <col min="3848" max="3848" width="5.5703125" style="6" customWidth="1"/>
    <col min="3849" max="3849" width="5.7109375" style="6" customWidth="1"/>
    <col min="3850" max="3850" width="5.5703125" style="6" customWidth="1"/>
    <col min="3851" max="3851" width="6" style="6" customWidth="1"/>
    <col min="3852" max="3852" width="5.5703125" style="6" customWidth="1"/>
    <col min="3853" max="3853" width="6" style="6" customWidth="1"/>
    <col min="3854" max="3854" width="5.5703125" style="6" customWidth="1"/>
    <col min="3855" max="3855" width="6" style="6" customWidth="1"/>
    <col min="3856" max="3856" width="5.5703125" style="6" customWidth="1"/>
    <col min="3857" max="3874" width="5.7109375" style="6" customWidth="1"/>
    <col min="3875" max="4095" width="8.85546875" style="6"/>
    <col min="4096" max="4096" width="29.28515625" style="6" customWidth="1"/>
    <col min="4097" max="4099" width="5.7109375" style="6" customWidth="1"/>
    <col min="4100" max="4100" width="5.5703125" style="6" customWidth="1"/>
    <col min="4101" max="4101" width="5.7109375" style="6" customWidth="1"/>
    <col min="4102" max="4102" width="5.5703125" style="6" customWidth="1"/>
    <col min="4103" max="4103" width="5.7109375" style="6" customWidth="1"/>
    <col min="4104" max="4104" width="5.5703125" style="6" customWidth="1"/>
    <col min="4105" max="4105" width="5.7109375" style="6" customWidth="1"/>
    <col min="4106" max="4106" width="5.5703125" style="6" customWidth="1"/>
    <col min="4107" max="4107" width="6" style="6" customWidth="1"/>
    <col min="4108" max="4108" width="5.5703125" style="6" customWidth="1"/>
    <col min="4109" max="4109" width="6" style="6" customWidth="1"/>
    <col min="4110" max="4110" width="5.5703125" style="6" customWidth="1"/>
    <col min="4111" max="4111" width="6" style="6" customWidth="1"/>
    <col min="4112" max="4112" width="5.5703125" style="6" customWidth="1"/>
    <col min="4113" max="4130" width="5.7109375" style="6" customWidth="1"/>
    <col min="4131" max="4351" width="8.85546875" style="6"/>
    <col min="4352" max="4352" width="29.28515625" style="6" customWidth="1"/>
    <col min="4353" max="4355" width="5.7109375" style="6" customWidth="1"/>
    <col min="4356" max="4356" width="5.5703125" style="6" customWidth="1"/>
    <col min="4357" max="4357" width="5.7109375" style="6" customWidth="1"/>
    <col min="4358" max="4358" width="5.5703125" style="6" customWidth="1"/>
    <col min="4359" max="4359" width="5.7109375" style="6" customWidth="1"/>
    <col min="4360" max="4360" width="5.5703125" style="6" customWidth="1"/>
    <col min="4361" max="4361" width="5.7109375" style="6" customWidth="1"/>
    <col min="4362" max="4362" width="5.5703125" style="6" customWidth="1"/>
    <col min="4363" max="4363" width="6" style="6" customWidth="1"/>
    <col min="4364" max="4364" width="5.5703125" style="6" customWidth="1"/>
    <col min="4365" max="4365" width="6" style="6" customWidth="1"/>
    <col min="4366" max="4366" width="5.5703125" style="6" customWidth="1"/>
    <col min="4367" max="4367" width="6" style="6" customWidth="1"/>
    <col min="4368" max="4368" width="5.5703125" style="6" customWidth="1"/>
    <col min="4369" max="4386" width="5.7109375" style="6" customWidth="1"/>
    <col min="4387" max="4607" width="8.85546875" style="6"/>
    <col min="4608" max="4608" width="29.28515625" style="6" customWidth="1"/>
    <col min="4609" max="4611" width="5.7109375" style="6" customWidth="1"/>
    <col min="4612" max="4612" width="5.5703125" style="6" customWidth="1"/>
    <col min="4613" max="4613" width="5.7109375" style="6" customWidth="1"/>
    <col min="4614" max="4614" width="5.5703125" style="6" customWidth="1"/>
    <col min="4615" max="4615" width="5.7109375" style="6" customWidth="1"/>
    <col min="4616" max="4616" width="5.5703125" style="6" customWidth="1"/>
    <col min="4617" max="4617" width="5.7109375" style="6" customWidth="1"/>
    <col min="4618" max="4618" width="5.5703125" style="6" customWidth="1"/>
    <col min="4619" max="4619" width="6" style="6" customWidth="1"/>
    <col min="4620" max="4620" width="5.5703125" style="6" customWidth="1"/>
    <col min="4621" max="4621" width="6" style="6" customWidth="1"/>
    <col min="4622" max="4622" width="5.5703125" style="6" customWidth="1"/>
    <col min="4623" max="4623" width="6" style="6" customWidth="1"/>
    <col min="4624" max="4624" width="5.5703125" style="6" customWidth="1"/>
    <col min="4625" max="4642" width="5.7109375" style="6" customWidth="1"/>
    <col min="4643" max="4863" width="8.85546875" style="6"/>
    <col min="4864" max="4864" width="29.28515625" style="6" customWidth="1"/>
    <col min="4865" max="4867" width="5.7109375" style="6" customWidth="1"/>
    <col min="4868" max="4868" width="5.5703125" style="6" customWidth="1"/>
    <col min="4869" max="4869" width="5.7109375" style="6" customWidth="1"/>
    <col min="4870" max="4870" width="5.5703125" style="6" customWidth="1"/>
    <col min="4871" max="4871" width="5.7109375" style="6" customWidth="1"/>
    <col min="4872" max="4872" width="5.5703125" style="6" customWidth="1"/>
    <col min="4873" max="4873" width="5.7109375" style="6" customWidth="1"/>
    <col min="4874" max="4874" width="5.5703125" style="6" customWidth="1"/>
    <col min="4875" max="4875" width="6" style="6" customWidth="1"/>
    <col min="4876" max="4876" width="5.5703125" style="6" customWidth="1"/>
    <col min="4877" max="4877" width="6" style="6" customWidth="1"/>
    <col min="4878" max="4878" width="5.5703125" style="6" customWidth="1"/>
    <col min="4879" max="4879" width="6" style="6" customWidth="1"/>
    <col min="4880" max="4880" width="5.5703125" style="6" customWidth="1"/>
    <col min="4881" max="4898" width="5.7109375" style="6" customWidth="1"/>
    <col min="4899" max="5119" width="8.85546875" style="6"/>
    <col min="5120" max="5120" width="29.28515625" style="6" customWidth="1"/>
    <col min="5121" max="5123" width="5.7109375" style="6" customWidth="1"/>
    <col min="5124" max="5124" width="5.5703125" style="6" customWidth="1"/>
    <col min="5125" max="5125" width="5.7109375" style="6" customWidth="1"/>
    <col min="5126" max="5126" width="5.5703125" style="6" customWidth="1"/>
    <col min="5127" max="5127" width="5.7109375" style="6" customWidth="1"/>
    <col min="5128" max="5128" width="5.5703125" style="6" customWidth="1"/>
    <col min="5129" max="5129" width="5.7109375" style="6" customWidth="1"/>
    <col min="5130" max="5130" width="5.5703125" style="6" customWidth="1"/>
    <col min="5131" max="5131" width="6" style="6" customWidth="1"/>
    <col min="5132" max="5132" width="5.5703125" style="6" customWidth="1"/>
    <col min="5133" max="5133" width="6" style="6" customWidth="1"/>
    <col min="5134" max="5134" width="5.5703125" style="6" customWidth="1"/>
    <col min="5135" max="5135" width="6" style="6" customWidth="1"/>
    <col min="5136" max="5136" width="5.5703125" style="6" customWidth="1"/>
    <col min="5137" max="5154" width="5.7109375" style="6" customWidth="1"/>
    <col min="5155" max="5375" width="8.85546875" style="6"/>
    <col min="5376" max="5376" width="29.28515625" style="6" customWidth="1"/>
    <col min="5377" max="5379" width="5.7109375" style="6" customWidth="1"/>
    <col min="5380" max="5380" width="5.5703125" style="6" customWidth="1"/>
    <col min="5381" max="5381" width="5.7109375" style="6" customWidth="1"/>
    <col min="5382" max="5382" width="5.5703125" style="6" customWidth="1"/>
    <col min="5383" max="5383" width="5.7109375" style="6" customWidth="1"/>
    <col min="5384" max="5384" width="5.5703125" style="6" customWidth="1"/>
    <col min="5385" max="5385" width="5.7109375" style="6" customWidth="1"/>
    <col min="5386" max="5386" width="5.5703125" style="6" customWidth="1"/>
    <col min="5387" max="5387" width="6" style="6" customWidth="1"/>
    <col min="5388" max="5388" width="5.5703125" style="6" customWidth="1"/>
    <col min="5389" max="5389" width="6" style="6" customWidth="1"/>
    <col min="5390" max="5390" width="5.5703125" style="6" customWidth="1"/>
    <col min="5391" max="5391" width="6" style="6" customWidth="1"/>
    <col min="5392" max="5392" width="5.5703125" style="6" customWidth="1"/>
    <col min="5393" max="5410" width="5.7109375" style="6" customWidth="1"/>
    <col min="5411" max="5631" width="8.85546875" style="6"/>
    <col min="5632" max="5632" width="29.28515625" style="6" customWidth="1"/>
    <col min="5633" max="5635" width="5.7109375" style="6" customWidth="1"/>
    <col min="5636" max="5636" width="5.5703125" style="6" customWidth="1"/>
    <col min="5637" max="5637" width="5.7109375" style="6" customWidth="1"/>
    <col min="5638" max="5638" width="5.5703125" style="6" customWidth="1"/>
    <col min="5639" max="5639" width="5.7109375" style="6" customWidth="1"/>
    <col min="5640" max="5640" width="5.5703125" style="6" customWidth="1"/>
    <col min="5641" max="5641" width="5.7109375" style="6" customWidth="1"/>
    <col min="5642" max="5642" width="5.5703125" style="6" customWidth="1"/>
    <col min="5643" max="5643" width="6" style="6" customWidth="1"/>
    <col min="5644" max="5644" width="5.5703125" style="6" customWidth="1"/>
    <col min="5645" max="5645" width="6" style="6" customWidth="1"/>
    <col min="5646" max="5646" width="5.5703125" style="6" customWidth="1"/>
    <col min="5647" max="5647" width="6" style="6" customWidth="1"/>
    <col min="5648" max="5648" width="5.5703125" style="6" customWidth="1"/>
    <col min="5649" max="5666" width="5.7109375" style="6" customWidth="1"/>
    <col min="5667" max="5887" width="8.85546875" style="6"/>
    <col min="5888" max="5888" width="29.28515625" style="6" customWidth="1"/>
    <col min="5889" max="5891" width="5.7109375" style="6" customWidth="1"/>
    <col min="5892" max="5892" width="5.5703125" style="6" customWidth="1"/>
    <col min="5893" max="5893" width="5.7109375" style="6" customWidth="1"/>
    <col min="5894" max="5894" width="5.5703125" style="6" customWidth="1"/>
    <col min="5895" max="5895" width="5.7109375" style="6" customWidth="1"/>
    <col min="5896" max="5896" width="5.5703125" style="6" customWidth="1"/>
    <col min="5897" max="5897" width="5.7109375" style="6" customWidth="1"/>
    <col min="5898" max="5898" width="5.5703125" style="6" customWidth="1"/>
    <col min="5899" max="5899" width="6" style="6" customWidth="1"/>
    <col min="5900" max="5900" width="5.5703125" style="6" customWidth="1"/>
    <col min="5901" max="5901" width="6" style="6" customWidth="1"/>
    <col min="5902" max="5902" width="5.5703125" style="6" customWidth="1"/>
    <col min="5903" max="5903" width="6" style="6" customWidth="1"/>
    <col min="5904" max="5904" width="5.5703125" style="6" customWidth="1"/>
    <col min="5905" max="5922" width="5.7109375" style="6" customWidth="1"/>
    <col min="5923" max="6143" width="8.85546875" style="6"/>
    <col min="6144" max="6144" width="29.28515625" style="6" customWidth="1"/>
    <col min="6145" max="6147" width="5.7109375" style="6" customWidth="1"/>
    <col min="6148" max="6148" width="5.5703125" style="6" customWidth="1"/>
    <col min="6149" max="6149" width="5.7109375" style="6" customWidth="1"/>
    <col min="6150" max="6150" width="5.5703125" style="6" customWidth="1"/>
    <col min="6151" max="6151" width="5.7109375" style="6" customWidth="1"/>
    <col min="6152" max="6152" width="5.5703125" style="6" customWidth="1"/>
    <col min="6153" max="6153" width="5.7109375" style="6" customWidth="1"/>
    <col min="6154" max="6154" width="5.5703125" style="6" customWidth="1"/>
    <col min="6155" max="6155" width="6" style="6" customWidth="1"/>
    <col min="6156" max="6156" width="5.5703125" style="6" customWidth="1"/>
    <col min="6157" max="6157" width="6" style="6" customWidth="1"/>
    <col min="6158" max="6158" width="5.5703125" style="6" customWidth="1"/>
    <col min="6159" max="6159" width="6" style="6" customWidth="1"/>
    <col min="6160" max="6160" width="5.5703125" style="6" customWidth="1"/>
    <col min="6161" max="6178" width="5.7109375" style="6" customWidth="1"/>
    <col min="6179" max="6399" width="8.85546875" style="6"/>
    <col min="6400" max="6400" width="29.28515625" style="6" customWidth="1"/>
    <col min="6401" max="6403" width="5.7109375" style="6" customWidth="1"/>
    <col min="6404" max="6404" width="5.5703125" style="6" customWidth="1"/>
    <col min="6405" max="6405" width="5.7109375" style="6" customWidth="1"/>
    <col min="6406" max="6406" width="5.5703125" style="6" customWidth="1"/>
    <col min="6407" max="6407" width="5.7109375" style="6" customWidth="1"/>
    <col min="6408" max="6408" width="5.5703125" style="6" customWidth="1"/>
    <col min="6409" max="6409" width="5.7109375" style="6" customWidth="1"/>
    <col min="6410" max="6410" width="5.5703125" style="6" customWidth="1"/>
    <col min="6411" max="6411" width="6" style="6" customWidth="1"/>
    <col min="6412" max="6412" width="5.5703125" style="6" customWidth="1"/>
    <col min="6413" max="6413" width="6" style="6" customWidth="1"/>
    <col min="6414" max="6414" width="5.5703125" style="6" customWidth="1"/>
    <col min="6415" max="6415" width="6" style="6" customWidth="1"/>
    <col min="6416" max="6416" width="5.5703125" style="6" customWidth="1"/>
    <col min="6417" max="6434" width="5.7109375" style="6" customWidth="1"/>
    <col min="6435" max="6655" width="8.85546875" style="6"/>
    <col min="6656" max="6656" width="29.28515625" style="6" customWidth="1"/>
    <col min="6657" max="6659" width="5.7109375" style="6" customWidth="1"/>
    <col min="6660" max="6660" width="5.5703125" style="6" customWidth="1"/>
    <col min="6661" max="6661" width="5.7109375" style="6" customWidth="1"/>
    <col min="6662" max="6662" width="5.5703125" style="6" customWidth="1"/>
    <col min="6663" max="6663" width="5.7109375" style="6" customWidth="1"/>
    <col min="6664" max="6664" width="5.5703125" style="6" customWidth="1"/>
    <col min="6665" max="6665" width="5.7109375" style="6" customWidth="1"/>
    <col min="6666" max="6666" width="5.5703125" style="6" customWidth="1"/>
    <col min="6667" max="6667" width="6" style="6" customWidth="1"/>
    <col min="6668" max="6668" width="5.5703125" style="6" customWidth="1"/>
    <col min="6669" max="6669" width="6" style="6" customWidth="1"/>
    <col min="6670" max="6670" width="5.5703125" style="6" customWidth="1"/>
    <col min="6671" max="6671" width="6" style="6" customWidth="1"/>
    <col min="6672" max="6672" width="5.5703125" style="6" customWidth="1"/>
    <col min="6673" max="6690" width="5.7109375" style="6" customWidth="1"/>
    <col min="6691" max="6911" width="8.85546875" style="6"/>
    <col min="6912" max="6912" width="29.28515625" style="6" customWidth="1"/>
    <col min="6913" max="6915" width="5.7109375" style="6" customWidth="1"/>
    <col min="6916" max="6916" width="5.5703125" style="6" customWidth="1"/>
    <col min="6917" max="6917" width="5.7109375" style="6" customWidth="1"/>
    <col min="6918" max="6918" width="5.5703125" style="6" customWidth="1"/>
    <col min="6919" max="6919" width="5.7109375" style="6" customWidth="1"/>
    <col min="6920" max="6920" width="5.5703125" style="6" customWidth="1"/>
    <col min="6921" max="6921" width="5.7109375" style="6" customWidth="1"/>
    <col min="6922" max="6922" width="5.5703125" style="6" customWidth="1"/>
    <col min="6923" max="6923" width="6" style="6" customWidth="1"/>
    <col min="6924" max="6924" width="5.5703125" style="6" customWidth="1"/>
    <col min="6925" max="6925" width="6" style="6" customWidth="1"/>
    <col min="6926" max="6926" width="5.5703125" style="6" customWidth="1"/>
    <col min="6927" max="6927" width="6" style="6" customWidth="1"/>
    <col min="6928" max="6928" width="5.5703125" style="6" customWidth="1"/>
    <col min="6929" max="6946" width="5.7109375" style="6" customWidth="1"/>
    <col min="6947" max="7167" width="8.85546875" style="6"/>
    <col min="7168" max="7168" width="29.28515625" style="6" customWidth="1"/>
    <col min="7169" max="7171" width="5.7109375" style="6" customWidth="1"/>
    <col min="7172" max="7172" width="5.5703125" style="6" customWidth="1"/>
    <col min="7173" max="7173" width="5.7109375" style="6" customWidth="1"/>
    <col min="7174" max="7174" width="5.5703125" style="6" customWidth="1"/>
    <col min="7175" max="7175" width="5.7109375" style="6" customWidth="1"/>
    <col min="7176" max="7176" width="5.5703125" style="6" customWidth="1"/>
    <col min="7177" max="7177" width="5.7109375" style="6" customWidth="1"/>
    <col min="7178" max="7178" width="5.5703125" style="6" customWidth="1"/>
    <col min="7179" max="7179" width="6" style="6" customWidth="1"/>
    <col min="7180" max="7180" width="5.5703125" style="6" customWidth="1"/>
    <col min="7181" max="7181" width="6" style="6" customWidth="1"/>
    <col min="7182" max="7182" width="5.5703125" style="6" customWidth="1"/>
    <col min="7183" max="7183" width="6" style="6" customWidth="1"/>
    <col min="7184" max="7184" width="5.5703125" style="6" customWidth="1"/>
    <col min="7185" max="7202" width="5.7109375" style="6" customWidth="1"/>
    <col min="7203" max="7423" width="8.85546875" style="6"/>
    <col min="7424" max="7424" width="29.28515625" style="6" customWidth="1"/>
    <col min="7425" max="7427" width="5.7109375" style="6" customWidth="1"/>
    <col min="7428" max="7428" width="5.5703125" style="6" customWidth="1"/>
    <col min="7429" max="7429" width="5.7109375" style="6" customWidth="1"/>
    <col min="7430" max="7430" width="5.5703125" style="6" customWidth="1"/>
    <col min="7431" max="7431" width="5.7109375" style="6" customWidth="1"/>
    <col min="7432" max="7432" width="5.5703125" style="6" customWidth="1"/>
    <col min="7433" max="7433" width="5.7109375" style="6" customWidth="1"/>
    <col min="7434" max="7434" width="5.5703125" style="6" customWidth="1"/>
    <col min="7435" max="7435" width="6" style="6" customWidth="1"/>
    <col min="7436" max="7436" width="5.5703125" style="6" customWidth="1"/>
    <col min="7437" max="7437" width="6" style="6" customWidth="1"/>
    <col min="7438" max="7438" width="5.5703125" style="6" customWidth="1"/>
    <col min="7439" max="7439" width="6" style="6" customWidth="1"/>
    <col min="7440" max="7440" width="5.5703125" style="6" customWidth="1"/>
    <col min="7441" max="7458" width="5.7109375" style="6" customWidth="1"/>
    <col min="7459" max="7679" width="8.85546875" style="6"/>
    <col min="7680" max="7680" width="29.28515625" style="6" customWidth="1"/>
    <col min="7681" max="7683" width="5.7109375" style="6" customWidth="1"/>
    <col min="7684" max="7684" width="5.5703125" style="6" customWidth="1"/>
    <col min="7685" max="7685" width="5.7109375" style="6" customWidth="1"/>
    <col min="7686" max="7686" width="5.5703125" style="6" customWidth="1"/>
    <col min="7687" max="7687" width="5.7109375" style="6" customWidth="1"/>
    <col min="7688" max="7688" width="5.5703125" style="6" customWidth="1"/>
    <col min="7689" max="7689" width="5.7109375" style="6" customWidth="1"/>
    <col min="7690" max="7690" width="5.5703125" style="6" customWidth="1"/>
    <col min="7691" max="7691" width="6" style="6" customWidth="1"/>
    <col min="7692" max="7692" width="5.5703125" style="6" customWidth="1"/>
    <col min="7693" max="7693" width="6" style="6" customWidth="1"/>
    <col min="7694" max="7694" width="5.5703125" style="6" customWidth="1"/>
    <col min="7695" max="7695" width="6" style="6" customWidth="1"/>
    <col min="7696" max="7696" width="5.5703125" style="6" customWidth="1"/>
    <col min="7697" max="7714" width="5.7109375" style="6" customWidth="1"/>
    <col min="7715" max="7935" width="8.85546875" style="6"/>
    <col min="7936" max="7936" width="29.28515625" style="6" customWidth="1"/>
    <col min="7937" max="7939" width="5.7109375" style="6" customWidth="1"/>
    <col min="7940" max="7940" width="5.5703125" style="6" customWidth="1"/>
    <col min="7941" max="7941" width="5.7109375" style="6" customWidth="1"/>
    <col min="7942" max="7942" width="5.5703125" style="6" customWidth="1"/>
    <col min="7943" max="7943" width="5.7109375" style="6" customWidth="1"/>
    <col min="7944" max="7944" width="5.5703125" style="6" customWidth="1"/>
    <col min="7945" max="7945" width="5.7109375" style="6" customWidth="1"/>
    <col min="7946" max="7946" width="5.5703125" style="6" customWidth="1"/>
    <col min="7947" max="7947" width="6" style="6" customWidth="1"/>
    <col min="7948" max="7948" width="5.5703125" style="6" customWidth="1"/>
    <col min="7949" max="7949" width="6" style="6" customWidth="1"/>
    <col min="7950" max="7950" width="5.5703125" style="6" customWidth="1"/>
    <col min="7951" max="7951" width="6" style="6" customWidth="1"/>
    <col min="7952" max="7952" width="5.5703125" style="6" customWidth="1"/>
    <col min="7953" max="7970" width="5.7109375" style="6" customWidth="1"/>
    <col min="7971" max="8191" width="8.85546875" style="6"/>
    <col min="8192" max="8192" width="29.28515625" style="6" customWidth="1"/>
    <col min="8193" max="8195" width="5.7109375" style="6" customWidth="1"/>
    <col min="8196" max="8196" width="5.5703125" style="6" customWidth="1"/>
    <col min="8197" max="8197" width="5.7109375" style="6" customWidth="1"/>
    <col min="8198" max="8198" width="5.5703125" style="6" customWidth="1"/>
    <col min="8199" max="8199" width="5.7109375" style="6" customWidth="1"/>
    <col min="8200" max="8200" width="5.5703125" style="6" customWidth="1"/>
    <col min="8201" max="8201" width="5.7109375" style="6" customWidth="1"/>
    <col min="8202" max="8202" width="5.5703125" style="6" customWidth="1"/>
    <col min="8203" max="8203" width="6" style="6" customWidth="1"/>
    <col min="8204" max="8204" width="5.5703125" style="6" customWidth="1"/>
    <col min="8205" max="8205" width="6" style="6" customWidth="1"/>
    <col min="8206" max="8206" width="5.5703125" style="6" customWidth="1"/>
    <col min="8207" max="8207" width="6" style="6" customWidth="1"/>
    <col min="8208" max="8208" width="5.5703125" style="6" customWidth="1"/>
    <col min="8209" max="8226" width="5.7109375" style="6" customWidth="1"/>
    <col min="8227" max="8447" width="8.85546875" style="6"/>
    <col min="8448" max="8448" width="29.28515625" style="6" customWidth="1"/>
    <col min="8449" max="8451" width="5.7109375" style="6" customWidth="1"/>
    <col min="8452" max="8452" width="5.5703125" style="6" customWidth="1"/>
    <col min="8453" max="8453" width="5.7109375" style="6" customWidth="1"/>
    <col min="8454" max="8454" width="5.5703125" style="6" customWidth="1"/>
    <col min="8455" max="8455" width="5.7109375" style="6" customWidth="1"/>
    <col min="8456" max="8456" width="5.5703125" style="6" customWidth="1"/>
    <col min="8457" max="8457" width="5.7109375" style="6" customWidth="1"/>
    <col min="8458" max="8458" width="5.5703125" style="6" customWidth="1"/>
    <col min="8459" max="8459" width="6" style="6" customWidth="1"/>
    <col min="8460" max="8460" width="5.5703125" style="6" customWidth="1"/>
    <col min="8461" max="8461" width="6" style="6" customWidth="1"/>
    <col min="8462" max="8462" width="5.5703125" style="6" customWidth="1"/>
    <col min="8463" max="8463" width="6" style="6" customWidth="1"/>
    <col min="8464" max="8464" width="5.5703125" style="6" customWidth="1"/>
    <col min="8465" max="8482" width="5.7109375" style="6" customWidth="1"/>
    <col min="8483" max="8703" width="8.85546875" style="6"/>
    <col min="8704" max="8704" width="29.28515625" style="6" customWidth="1"/>
    <col min="8705" max="8707" width="5.7109375" style="6" customWidth="1"/>
    <col min="8708" max="8708" width="5.5703125" style="6" customWidth="1"/>
    <col min="8709" max="8709" width="5.7109375" style="6" customWidth="1"/>
    <col min="8710" max="8710" width="5.5703125" style="6" customWidth="1"/>
    <col min="8711" max="8711" width="5.7109375" style="6" customWidth="1"/>
    <col min="8712" max="8712" width="5.5703125" style="6" customWidth="1"/>
    <col min="8713" max="8713" width="5.7109375" style="6" customWidth="1"/>
    <col min="8714" max="8714" width="5.5703125" style="6" customWidth="1"/>
    <col min="8715" max="8715" width="6" style="6" customWidth="1"/>
    <col min="8716" max="8716" width="5.5703125" style="6" customWidth="1"/>
    <col min="8717" max="8717" width="6" style="6" customWidth="1"/>
    <col min="8718" max="8718" width="5.5703125" style="6" customWidth="1"/>
    <col min="8719" max="8719" width="6" style="6" customWidth="1"/>
    <col min="8720" max="8720" width="5.5703125" style="6" customWidth="1"/>
    <col min="8721" max="8738" width="5.7109375" style="6" customWidth="1"/>
    <col min="8739" max="8959" width="8.85546875" style="6"/>
    <col min="8960" max="8960" width="29.28515625" style="6" customWidth="1"/>
    <col min="8961" max="8963" width="5.7109375" style="6" customWidth="1"/>
    <col min="8964" max="8964" width="5.5703125" style="6" customWidth="1"/>
    <col min="8965" max="8965" width="5.7109375" style="6" customWidth="1"/>
    <col min="8966" max="8966" width="5.5703125" style="6" customWidth="1"/>
    <col min="8967" max="8967" width="5.7109375" style="6" customWidth="1"/>
    <col min="8968" max="8968" width="5.5703125" style="6" customWidth="1"/>
    <col min="8969" max="8969" width="5.7109375" style="6" customWidth="1"/>
    <col min="8970" max="8970" width="5.5703125" style="6" customWidth="1"/>
    <col min="8971" max="8971" width="6" style="6" customWidth="1"/>
    <col min="8972" max="8972" width="5.5703125" style="6" customWidth="1"/>
    <col min="8973" max="8973" width="6" style="6" customWidth="1"/>
    <col min="8974" max="8974" width="5.5703125" style="6" customWidth="1"/>
    <col min="8975" max="8975" width="6" style="6" customWidth="1"/>
    <col min="8976" max="8976" width="5.5703125" style="6" customWidth="1"/>
    <col min="8977" max="8994" width="5.7109375" style="6" customWidth="1"/>
    <col min="8995" max="9215" width="8.85546875" style="6"/>
    <col min="9216" max="9216" width="29.28515625" style="6" customWidth="1"/>
    <col min="9217" max="9219" width="5.7109375" style="6" customWidth="1"/>
    <col min="9220" max="9220" width="5.5703125" style="6" customWidth="1"/>
    <col min="9221" max="9221" width="5.7109375" style="6" customWidth="1"/>
    <col min="9222" max="9222" width="5.5703125" style="6" customWidth="1"/>
    <col min="9223" max="9223" width="5.7109375" style="6" customWidth="1"/>
    <col min="9224" max="9224" width="5.5703125" style="6" customWidth="1"/>
    <col min="9225" max="9225" width="5.7109375" style="6" customWidth="1"/>
    <col min="9226" max="9226" width="5.5703125" style="6" customWidth="1"/>
    <col min="9227" max="9227" width="6" style="6" customWidth="1"/>
    <col min="9228" max="9228" width="5.5703125" style="6" customWidth="1"/>
    <col min="9229" max="9229" width="6" style="6" customWidth="1"/>
    <col min="9230" max="9230" width="5.5703125" style="6" customWidth="1"/>
    <col min="9231" max="9231" width="6" style="6" customWidth="1"/>
    <col min="9232" max="9232" width="5.5703125" style="6" customWidth="1"/>
    <col min="9233" max="9250" width="5.7109375" style="6" customWidth="1"/>
    <col min="9251" max="9471" width="8.85546875" style="6"/>
    <col min="9472" max="9472" width="29.28515625" style="6" customWidth="1"/>
    <col min="9473" max="9475" width="5.7109375" style="6" customWidth="1"/>
    <col min="9476" max="9476" width="5.5703125" style="6" customWidth="1"/>
    <col min="9477" max="9477" width="5.7109375" style="6" customWidth="1"/>
    <col min="9478" max="9478" width="5.5703125" style="6" customWidth="1"/>
    <col min="9479" max="9479" width="5.7109375" style="6" customWidth="1"/>
    <col min="9480" max="9480" width="5.5703125" style="6" customWidth="1"/>
    <col min="9481" max="9481" width="5.7109375" style="6" customWidth="1"/>
    <col min="9482" max="9482" width="5.5703125" style="6" customWidth="1"/>
    <col min="9483" max="9483" width="6" style="6" customWidth="1"/>
    <col min="9484" max="9484" width="5.5703125" style="6" customWidth="1"/>
    <col min="9485" max="9485" width="6" style="6" customWidth="1"/>
    <col min="9486" max="9486" width="5.5703125" style="6" customWidth="1"/>
    <col min="9487" max="9487" width="6" style="6" customWidth="1"/>
    <col min="9488" max="9488" width="5.5703125" style="6" customWidth="1"/>
    <col min="9489" max="9506" width="5.7109375" style="6" customWidth="1"/>
    <col min="9507" max="9727" width="8.85546875" style="6"/>
    <col min="9728" max="9728" width="29.28515625" style="6" customWidth="1"/>
    <col min="9729" max="9731" width="5.7109375" style="6" customWidth="1"/>
    <col min="9732" max="9732" width="5.5703125" style="6" customWidth="1"/>
    <col min="9733" max="9733" width="5.7109375" style="6" customWidth="1"/>
    <col min="9734" max="9734" width="5.5703125" style="6" customWidth="1"/>
    <col min="9735" max="9735" width="5.7109375" style="6" customWidth="1"/>
    <col min="9736" max="9736" width="5.5703125" style="6" customWidth="1"/>
    <col min="9737" max="9737" width="5.7109375" style="6" customWidth="1"/>
    <col min="9738" max="9738" width="5.5703125" style="6" customWidth="1"/>
    <col min="9739" max="9739" width="6" style="6" customWidth="1"/>
    <col min="9740" max="9740" width="5.5703125" style="6" customWidth="1"/>
    <col min="9741" max="9741" width="6" style="6" customWidth="1"/>
    <col min="9742" max="9742" width="5.5703125" style="6" customWidth="1"/>
    <col min="9743" max="9743" width="6" style="6" customWidth="1"/>
    <col min="9744" max="9744" width="5.5703125" style="6" customWidth="1"/>
    <col min="9745" max="9762" width="5.7109375" style="6" customWidth="1"/>
    <col min="9763" max="9983" width="8.85546875" style="6"/>
    <col min="9984" max="9984" width="29.28515625" style="6" customWidth="1"/>
    <col min="9985" max="9987" width="5.7109375" style="6" customWidth="1"/>
    <col min="9988" max="9988" width="5.5703125" style="6" customWidth="1"/>
    <col min="9989" max="9989" width="5.7109375" style="6" customWidth="1"/>
    <col min="9990" max="9990" width="5.5703125" style="6" customWidth="1"/>
    <col min="9991" max="9991" width="5.7109375" style="6" customWidth="1"/>
    <col min="9992" max="9992" width="5.5703125" style="6" customWidth="1"/>
    <col min="9993" max="9993" width="5.7109375" style="6" customWidth="1"/>
    <col min="9994" max="9994" width="5.5703125" style="6" customWidth="1"/>
    <col min="9995" max="9995" width="6" style="6" customWidth="1"/>
    <col min="9996" max="9996" width="5.5703125" style="6" customWidth="1"/>
    <col min="9997" max="9997" width="6" style="6" customWidth="1"/>
    <col min="9998" max="9998" width="5.5703125" style="6" customWidth="1"/>
    <col min="9999" max="9999" width="6" style="6" customWidth="1"/>
    <col min="10000" max="10000" width="5.5703125" style="6" customWidth="1"/>
    <col min="10001" max="10018" width="5.7109375" style="6" customWidth="1"/>
    <col min="10019" max="10239" width="8.85546875" style="6"/>
    <col min="10240" max="10240" width="29.28515625" style="6" customWidth="1"/>
    <col min="10241" max="10243" width="5.7109375" style="6" customWidth="1"/>
    <col min="10244" max="10244" width="5.5703125" style="6" customWidth="1"/>
    <col min="10245" max="10245" width="5.7109375" style="6" customWidth="1"/>
    <col min="10246" max="10246" width="5.5703125" style="6" customWidth="1"/>
    <col min="10247" max="10247" width="5.7109375" style="6" customWidth="1"/>
    <col min="10248" max="10248" width="5.5703125" style="6" customWidth="1"/>
    <col min="10249" max="10249" width="5.7109375" style="6" customWidth="1"/>
    <col min="10250" max="10250" width="5.5703125" style="6" customWidth="1"/>
    <col min="10251" max="10251" width="6" style="6" customWidth="1"/>
    <col min="10252" max="10252" width="5.5703125" style="6" customWidth="1"/>
    <col min="10253" max="10253" width="6" style="6" customWidth="1"/>
    <col min="10254" max="10254" width="5.5703125" style="6" customWidth="1"/>
    <col min="10255" max="10255" width="6" style="6" customWidth="1"/>
    <col min="10256" max="10256" width="5.5703125" style="6" customWidth="1"/>
    <col min="10257" max="10274" width="5.7109375" style="6" customWidth="1"/>
    <col min="10275" max="10495" width="8.85546875" style="6"/>
    <col min="10496" max="10496" width="29.28515625" style="6" customWidth="1"/>
    <col min="10497" max="10499" width="5.7109375" style="6" customWidth="1"/>
    <col min="10500" max="10500" width="5.5703125" style="6" customWidth="1"/>
    <col min="10501" max="10501" width="5.7109375" style="6" customWidth="1"/>
    <col min="10502" max="10502" width="5.5703125" style="6" customWidth="1"/>
    <col min="10503" max="10503" width="5.7109375" style="6" customWidth="1"/>
    <col min="10504" max="10504" width="5.5703125" style="6" customWidth="1"/>
    <col min="10505" max="10505" width="5.7109375" style="6" customWidth="1"/>
    <col min="10506" max="10506" width="5.5703125" style="6" customWidth="1"/>
    <col min="10507" max="10507" width="6" style="6" customWidth="1"/>
    <col min="10508" max="10508" width="5.5703125" style="6" customWidth="1"/>
    <col min="10509" max="10509" width="6" style="6" customWidth="1"/>
    <col min="10510" max="10510" width="5.5703125" style="6" customWidth="1"/>
    <col min="10511" max="10511" width="6" style="6" customWidth="1"/>
    <col min="10512" max="10512" width="5.5703125" style="6" customWidth="1"/>
    <col min="10513" max="10530" width="5.7109375" style="6" customWidth="1"/>
    <col min="10531" max="10751" width="8.85546875" style="6"/>
    <col min="10752" max="10752" width="29.28515625" style="6" customWidth="1"/>
    <col min="10753" max="10755" width="5.7109375" style="6" customWidth="1"/>
    <col min="10756" max="10756" width="5.5703125" style="6" customWidth="1"/>
    <col min="10757" max="10757" width="5.7109375" style="6" customWidth="1"/>
    <col min="10758" max="10758" width="5.5703125" style="6" customWidth="1"/>
    <col min="10759" max="10759" width="5.7109375" style="6" customWidth="1"/>
    <col min="10760" max="10760" width="5.5703125" style="6" customWidth="1"/>
    <col min="10761" max="10761" width="5.7109375" style="6" customWidth="1"/>
    <col min="10762" max="10762" width="5.5703125" style="6" customWidth="1"/>
    <col min="10763" max="10763" width="6" style="6" customWidth="1"/>
    <col min="10764" max="10764" width="5.5703125" style="6" customWidth="1"/>
    <col min="10765" max="10765" width="6" style="6" customWidth="1"/>
    <col min="10766" max="10766" width="5.5703125" style="6" customWidth="1"/>
    <col min="10767" max="10767" width="6" style="6" customWidth="1"/>
    <col min="10768" max="10768" width="5.5703125" style="6" customWidth="1"/>
    <col min="10769" max="10786" width="5.7109375" style="6" customWidth="1"/>
    <col min="10787" max="11007" width="8.85546875" style="6"/>
    <col min="11008" max="11008" width="29.28515625" style="6" customWidth="1"/>
    <col min="11009" max="11011" width="5.7109375" style="6" customWidth="1"/>
    <col min="11012" max="11012" width="5.5703125" style="6" customWidth="1"/>
    <col min="11013" max="11013" width="5.7109375" style="6" customWidth="1"/>
    <col min="11014" max="11014" width="5.5703125" style="6" customWidth="1"/>
    <col min="11015" max="11015" width="5.7109375" style="6" customWidth="1"/>
    <col min="11016" max="11016" width="5.5703125" style="6" customWidth="1"/>
    <col min="11017" max="11017" width="5.7109375" style="6" customWidth="1"/>
    <col min="11018" max="11018" width="5.5703125" style="6" customWidth="1"/>
    <col min="11019" max="11019" width="6" style="6" customWidth="1"/>
    <col min="11020" max="11020" width="5.5703125" style="6" customWidth="1"/>
    <col min="11021" max="11021" width="6" style="6" customWidth="1"/>
    <col min="11022" max="11022" width="5.5703125" style="6" customWidth="1"/>
    <col min="11023" max="11023" width="6" style="6" customWidth="1"/>
    <col min="11024" max="11024" width="5.5703125" style="6" customWidth="1"/>
    <col min="11025" max="11042" width="5.7109375" style="6" customWidth="1"/>
    <col min="11043" max="11263" width="8.85546875" style="6"/>
    <col min="11264" max="11264" width="29.28515625" style="6" customWidth="1"/>
    <col min="11265" max="11267" width="5.7109375" style="6" customWidth="1"/>
    <col min="11268" max="11268" width="5.5703125" style="6" customWidth="1"/>
    <col min="11269" max="11269" width="5.7109375" style="6" customWidth="1"/>
    <col min="11270" max="11270" width="5.5703125" style="6" customWidth="1"/>
    <col min="11271" max="11271" width="5.7109375" style="6" customWidth="1"/>
    <col min="11272" max="11272" width="5.5703125" style="6" customWidth="1"/>
    <col min="11273" max="11273" width="5.7109375" style="6" customWidth="1"/>
    <col min="11274" max="11274" width="5.5703125" style="6" customWidth="1"/>
    <col min="11275" max="11275" width="6" style="6" customWidth="1"/>
    <col min="11276" max="11276" width="5.5703125" style="6" customWidth="1"/>
    <col min="11277" max="11277" width="6" style="6" customWidth="1"/>
    <col min="11278" max="11278" width="5.5703125" style="6" customWidth="1"/>
    <col min="11279" max="11279" width="6" style="6" customWidth="1"/>
    <col min="11280" max="11280" width="5.5703125" style="6" customWidth="1"/>
    <col min="11281" max="11298" width="5.7109375" style="6" customWidth="1"/>
    <col min="11299" max="11519" width="8.85546875" style="6"/>
    <col min="11520" max="11520" width="29.28515625" style="6" customWidth="1"/>
    <col min="11521" max="11523" width="5.7109375" style="6" customWidth="1"/>
    <col min="11524" max="11524" width="5.5703125" style="6" customWidth="1"/>
    <col min="11525" max="11525" width="5.7109375" style="6" customWidth="1"/>
    <col min="11526" max="11526" width="5.5703125" style="6" customWidth="1"/>
    <col min="11527" max="11527" width="5.7109375" style="6" customWidth="1"/>
    <col min="11528" max="11528" width="5.5703125" style="6" customWidth="1"/>
    <col min="11529" max="11529" width="5.7109375" style="6" customWidth="1"/>
    <col min="11530" max="11530" width="5.5703125" style="6" customWidth="1"/>
    <col min="11531" max="11531" width="6" style="6" customWidth="1"/>
    <col min="11532" max="11532" width="5.5703125" style="6" customWidth="1"/>
    <col min="11533" max="11533" width="6" style="6" customWidth="1"/>
    <col min="11534" max="11534" width="5.5703125" style="6" customWidth="1"/>
    <col min="11535" max="11535" width="6" style="6" customWidth="1"/>
    <col min="11536" max="11536" width="5.5703125" style="6" customWidth="1"/>
    <col min="11537" max="11554" width="5.7109375" style="6" customWidth="1"/>
    <col min="11555" max="11775" width="8.85546875" style="6"/>
    <col min="11776" max="11776" width="29.28515625" style="6" customWidth="1"/>
    <col min="11777" max="11779" width="5.7109375" style="6" customWidth="1"/>
    <col min="11780" max="11780" width="5.5703125" style="6" customWidth="1"/>
    <col min="11781" max="11781" width="5.7109375" style="6" customWidth="1"/>
    <col min="11782" max="11782" width="5.5703125" style="6" customWidth="1"/>
    <col min="11783" max="11783" width="5.7109375" style="6" customWidth="1"/>
    <col min="11784" max="11784" width="5.5703125" style="6" customWidth="1"/>
    <col min="11785" max="11785" width="5.7109375" style="6" customWidth="1"/>
    <col min="11786" max="11786" width="5.5703125" style="6" customWidth="1"/>
    <col min="11787" max="11787" width="6" style="6" customWidth="1"/>
    <col min="11788" max="11788" width="5.5703125" style="6" customWidth="1"/>
    <col min="11789" max="11789" width="6" style="6" customWidth="1"/>
    <col min="11790" max="11790" width="5.5703125" style="6" customWidth="1"/>
    <col min="11791" max="11791" width="6" style="6" customWidth="1"/>
    <col min="11792" max="11792" width="5.5703125" style="6" customWidth="1"/>
    <col min="11793" max="11810" width="5.7109375" style="6" customWidth="1"/>
    <col min="11811" max="12031" width="8.85546875" style="6"/>
    <col min="12032" max="12032" width="29.28515625" style="6" customWidth="1"/>
    <col min="12033" max="12035" width="5.7109375" style="6" customWidth="1"/>
    <col min="12036" max="12036" width="5.5703125" style="6" customWidth="1"/>
    <col min="12037" max="12037" width="5.7109375" style="6" customWidth="1"/>
    <col min="12038" max="12038" width="5.5703125" style="6" customWidth="1"/>
    <col min="12039" max="12039" width="5.7109375" style="6" customWidth="1"/>
    <col min="12040" max="12040" width="5.5703125" style="6" customWidth="1"/>
    <col min="12041" max="12041" width="5.7109375" style="6" customWidth="1"/>
    <col min="12042" max="12042" width="5.5703125" style="6" customWidth="1"/>
    <col min="12043" max="12043" width="6" style="6" customWidth="1"/>
    <col min="12044" max="12044" width="5.5703125" style="6" customWidth="1"/>
    <col min="12045" max="12045" width="6" style="6" customWidth="1"/>
    <col min="12046" max="12046" width="5.5703125" style="6" customWidth="1"/>
    <col min="12047" max="12047" width="6" style="6" customWidth="1"/>
    <col min="12048" max="12048" width="5.5703125" style="6" customWidth="1"/>
    <col min="12049" max="12066" width="5.7109375" style="6" customWidth="1"/>
    <col min="12067" max="12287" width="8.85546875" style="6"/>
    <col min="12288" max="12288" width="29.28515625" style="6" customWidth="1"/>
    <col min="12289" max="12291" width="5.7109375" style="6" customWidth="1"/>
    <col min="12292" max="12292" width="5.5703125" style="6" customWidth="1"/>
    <col min="12293" max="12293" width="5.7109375" style="6" customWidth="1"/>
    <col min="12294" max="12294" width="5.5703125" style="6" customWidth="1"/>
    <col min="12295" max="12295" width="5.7109375" style="6" customWidth="1"/>
    <col min="12296" max="12296" width="5.5703125" style="6" customWidth="1"/>
    <col min="12297" max="12297" width="5.7109375" style="6" customWidth="1"/>
    <col min="12298" max="12298" width="5.5703125" style="6" customWidth="1"/>
    <col min="12299" max="12299" width="6" style="6" customWidth="1"/>
    <col min="12300" max="12300" width="5.5703125" style="6" customWidth="1"/>
    <col min="12301" max="12301" width="6" style="6" customWidth="1"/>
    <col min="12302" max="12302" width="5.5703125" style="6" customWidth="1"/>
    <col min="12303" max="12303" width="6" style="6" customWidth="1"/>
    <col min="12304" max="12304" width="5.5703125" style="6" customWidth="1"/>
    <col min="12305" max="12322" width="5.7109375" style="6" customWidth="1"/>
    <col min="12323" max="12543" width="8.85546875" style="6"/>
    <col min="12544" max="12544" width="29.28515625" style="6" customWidth="1"/>
    <col min="12545" max="12547" width="5.7109375" style="6" customWidth="1"/>
    <col min="12548" max="12548" width="5.5703125" style="6" customWidth="1"/>
    <col min="12549" max="12549" width="5.7109375" style="6" customWidth="1"/>
    <col min="12550" max="12550" width="5.5703125" style="6" customWidth="1"/>
    <col min="12551" max="12551" width="5.7109375" style="6" customWidth="1"/>
    <col min="12552" max="12552" width="5.5703125" style="6" customWidth="1"/>
    <col min="12553" max="12553" width="5.7109375" style="6" customWidth="1"/>
    <col min="12554" max="12554" width="5.5703125" style="6" customWidth="1"/>
    <col min="12555" max="12555" width="6" style="6" customWidth="1"/>
    <col min="12556" max="12556" width="5.5703125" style="6" customWidth="1"/>
    <col min="12557" max="12557" width="6" style="6" customWidth="1"/>
    <col min="12558" max="12558" width="5.5703125" style="6" customWidth="1"/>
    <col min="12559" max="12559" width="6" style="6" customWidth="1"/>
    <col min="12560" max="12560" width="5.5703125" style="6" customWidth="1"/>
    <col min="12561" max="12578" width="5.7109375" style="6" customWidth="1"/>
    <col min="12579" max="12799" width="8.85546875" style="6"/>
    <col min="12800" max="12800" width="29.28515625" style="6" customWidth="1"/>
    <col min="12801" max="12803" width="5.7109375" style="6" customWidth="1"/>
    <col min="12804" max="12804" width="5.5703125" style="6" customWidth="1"/>
    <col min="12805" max="12805" width="5.7109375" style="6" customWidth="1"/>
    <col min="12806" max="12806" width="5.5703125" style="6" customWidth="1"/>
    <col min="12807" max="12807" width="5.7109375" style="6" customWidth="1"/>
    <col min="12808" max="12808" width="5.5703125" style="6" customWidth="1"/>
    <col min="12809" max="12809" width="5.7109375" style="6" customWidth="1"/>
    <col min="12810" max="12810" width="5.5703125" style="6" customWidth="1"/>
    <col min="12811" max="12811" width="6" style="6" customWidth="1"/>
    <col min="12812" max="12812" width="5.5703125" style="6" customWidth="1"/>
    <col min="12813" max="12813" width="6" style="6" customWidth="1"/>
    <col min="12814" max="12814" width="5.5703125" style="6" customWidth="1"/>
    <col min="12815" max="12815" width="6" style="6" customWidth="1"/>
    <col min="12816" max="12816" width="5.5703125" style="6" customWidth="1"/>
    <col min="12817" max="12834" width="5.7109375" style="6" customWidth="1"/>
    <col min="12835" max="13055" width="8.85546875" style="6"/>
    <col min="13056" max="13056" width="29.28515625" style="6" customWidth="1"/>
    <col min="13057" max="13059" width="5.7109375" style="6" customWidth="1"/>
    <col min="13060" max="13060" width="5.5703125" style="6" customWidth="1"/>
    <col min="13061" max="13061" width="5.7109375" style="6" customWidth="1"/>
    <col min="13062" max="13062" width="5.5703125" style="6" customWidth="1"/>
    <col min="13063" max="13063" width="5.7109375" style="6" customWidth="1"/>
    <col min="13064" max="13064" width="5.5703125" style="6" customWidth="1"/>
    <col min="13065" max="13065" width="5.7109375" style="6" customWidth="1"/>
    <col min="13066" max="13066" width="5.5703125" style="6" customWidth="1"/>
    <col min="13067" max="13067" width="6" style="6" customWidth="1"/>
    <col min="13068" max="13068" width="5.5703125" style="6" customWidth="1"/>
    <col min="13069" max="13069" width="6" style="6" customWidth="1"/>
    <col min="13070" max="13070" width="5.5703125" style="6" customWidth="1"/>
    <col min="13071" max="13071" width="6" style="6" customWidth="1"/>
    <col min="13072" max="13072" width="5.5703125" style="6" customWidth="1"/>
    <col min="13073" max="13090" width="5.7109375" style="6" customWidth="1"/>
    <col min="13091" max="13311" width="8.85546875" style="6"/>
    <col min="13312" max="13312" width="29.28515625" style="6" customWidth="1"/>
    <col min="13313" max="13315" width="5.7109375" style="6" customWidth="1"/>
    <col min="13316" max="13316" width="5.5703125" style="6" customWidth="1"/>
    <col min="13317" max="13317" width="5.7109375" style="6" customWidth="1"/>
    <col min="13318" max="13318" width="5.5703125" style="6" customWidth="1"/>
    <col min="13319" max="13319" width="5.7109375" style="6" customWidth="1"/>
    <col min="13320" max="13320" width="5.5703125" style="6" customWidth="1"/>
    <col min="13321" max="13321" width="5.7109375" style="6" customWidth="1"/>
    <col min="13322" max="13322" width="5.5703125" style="6" customWidth="1"/>
    <col min="13323" max="13323" width="6" style="6" customWidth="1"/>
    <col min="13324" max="13324" width="5.5703125" style="6" customWidth="1"/>
    <col min="13325" max="13325" width="6" style="6" customWidth="1"/>
    <col min="13326" max="13326" width="5.5703125" style="6" customWidth="1"/>
    <col min="13327" max="13327" width="6" style="6" customWidth="1"/>
    <col min="13328" max="13328" width="5.5703125" style="6" customWidth="1"/>
    <col min="13329" max="13346" width="5.7109375" style="6" customWidth="1"/>
    <col min="13347" max="13567" width="8.85546875" style="6"/>
    <col min="13568" max="13568" width="29.28515625" style="6" customWidth="1"/>
    <col min="13569" max="13571" width="5.7109375" style="6" customWidth="1"/>
    <col min="13572" max="13572" width="5.5703125" style="6" customWidth="1"/>
    <col min="13573" max="13573" width="5.7109375" style="6" customWidth="1"/>
    <col min="13574" max="13574" width="5.5703125" style="6" customWidth="1"/>
    <col min="13575" max="13575" width="5.7109375" style="6" customWidth="1"/>
    <col min="13576" max="13576" width="5.5703125" style="6" customWidth="1"/>
    <col min="13577" max="13577" width="5.7109375" style="6" customWidth="1"/>
    <col min="13578" max="13578" width="5.5703125" style="6" customWidth="1"/>
    <col min="13579" max="13579" width="6" style="6" customWidth="1"/>
    <col min="13580" max="13580" width="5.5703125" style="6" customWidth="1"/>
    <col min="13581" max="13581" width="6" style="6" customWidth="1"/>
    <col min="13582" max="13582" width="5.5703125" style="6" customWidth="1"/>
    <col min="13583" max="13583" width="6" style="6" customWidth="1"/>
    <col min="13584" max="13584" width="5.5703125" style="6" customWidth="1"/>
    <col min="13585" max="13602" width="5.7109375" style="6" customWidth="1"/>
    <col min="13603" max="13823" width="8.85546875" style="6"/>
    <col min="13824" max="13824" width="29.28515625" style="6" customWidth="1"/>
    <col min="13825" max="13827" width="5.7109375" style="6" customWidth="1"/>
    <col min="13828" max="13828" width="5.5703125" style="6" customWidth="1"/>
    <col min="13829" max="13829" width="5.7109375" style="6" customWidth="1"/>
    <col min="13830" max="13830" width="5.5703125" style="6" customWidth="1"/>
    <col min="13831" max="13831" width="5.7109375" style="6" customWidth="1"/>
    <col min="13832" max="13832" width="5.5703125" style="6" customWidth="1"/>
    <col min="13833" max="13833" width="5.7109375" style="6" customWidth="1"/>
    <col min="13834" max="13834" width="5.5703125" style="6" customWidth="1"/>
    <col min="13835" max="13835" width="6" style="6" customWidth="1"/>
    <col min="13836" max="13836" width="5.5703125" style="6" customWidth="1"/>
    <col min="13837" max="13837" width="6" style="6" customWidth="1"/>
    <col min="13838" max="13838" width="5.5703125" style="6" customWidth="1"/>
    <col min="13839" max="13839" width="6" style="6" customWidth="1"/>
    <col min="13840" max="13840" width="5.5703125" style="6" customWidth="1"/>
    <col min="13841" max="13858" width="5.7109375" style="6" customWidth="1"/>
    <col min="13859" max="14079" width="8.85546875" style="6"/>
    <col min="14080" max="14080" width="29.28515625" style="6" customWidth="1"/>
    <col min="14081" max="14083" width="5.7109375" style="6" customWidth="1"/>
    <col min="14084" max="14084" width="5.5703125" style="6" customWidth="1"/>
    <col min="14085" max="14085" width="5.7109375" style="6" customWidth="1"/>
    <col min="14086" max="14086" width="5.5703125" style="6" customWidth="1"/>
    <col min="14087" max="14087" width="5.7109375" style="6" customWidth="1"/>
    <col min="14088" max="14088" width="5.5703125" style="6" customWidth="1"/>
    <col min="14089" max="14089" width="5.7109375" style="6" customWidth="1"/>
    <col min="14090" max="14090" width="5.5703125" style="6" customWidth="1"/>
    <col min="14091" max="14091" width="6" style="6" customWidth="1"/>
    <col min="14092" max="14092" width="5.5703125" style="6" customWidth="1"/>
    <col min="14093" max="14093" width="6" style="6" customWidth="1"/>
    <col min="14094" max="14094" width="5.5703125" style="6" customWidth="1"/>
    <col min="14095" max="14095" width="6" style="6" customWidth="1"/>
    <col min="14096" max="14096" width="5.5703125" style="6" customWidth="1"/>
    <col min="14097" max="14114" width="5.7109375" style="6" customWidth="1"/>
    <col min="14115" max="14335" width="8.85546875" style="6"/>
    <col min="14336" max="14336" width="29.28515625" style="6" customWidth="1"/>
    <col min="14337" max="14339" width="5.7109375" style="6" customWidth="1"/>
    <col min="14340" max="14340" width="5.5703125" style="6" customWidth="1"/>
    <col min="14341" max="14341" width="5.7109375" style="6" customWidth="1"/>
    <col min="14342" max="14342" width="5.5703125" style="6" customWidth="1"/>
    <col min="14343" max="14343" width="5.7109375" style="6" customWidth="1"/>
    <col min="14344" max="14344" width="5.5703125" style="6" customWidth="1"/>
    <col min="14345" max="14345" width="5.7109375" style="6" customWidth="1"/>
    <col min="14346" max="14346" width="5.5703125" style="6" customWidth="1"/>
    <col min="14347" max="14347" width="6" style="6" customWidth="1"/>
    <col min="14348" max="14348" width="5.5703125" style="6" customWidth="1"/>
    <col min="14349" max="14349" width="6" style="6" customWidth="1"/>
    <col min="14350" max="14350" width="5.5703125" style="6" customWidth="1"/>
    <col min="14351" max="14351" width="6" style="6" customWidth="1"/>
    <col min="14352" max="14352" width="5.5703125" style="6" customWidth="1"/>
    <col min="14353" max="14370" width="5.7109375" style="6" customWidth="1"/>
    <col min="14371" max="14591" width="8.85546875" style="6"/>
    <col min="14592" max="14592" width="29.28515625" style="6" customWidth="1"/>
    <col min="14593" max="14595" width="5.7109375" style="6" customWidth="1"/>
    <col min="14596" max="14596" width="5.5703125" style="6" customWidth="1"/>
    <col min="14597" max="14597" width="5.7109375" style="6" customWidth="1"/>
    <col min="14598" max="14598" width="5.5703125" style="6" customWidth="1"/>
    <col min="14599" max="14599" width="5.7109375" style="6" customWidth="1"/>
    <col min="14600" max="14600" width="5.5703125" style="6" customWidth="1"/>
    <col min="14601" max="14601" width="5.7109375" style="6" customWidth="1"/>
    <col min="14602" max="14602" width="5.5703125" style="6" customWidth="1"/>
    <col min="14603" max="14603" width="6" style="6" customWidth="1"/>
    <col min="14604" max="14604" width="5.5703125" style="6" customWidth="1"/>
    <col min="14605" max="14605" width="6" style="6" customWidth="1"/>
    <col min="14606" max="14606" width="5.5703125" style="6" customWidth="1"/>
    <col min="14607" max="14607" width="6" style="6" customWidth="1"/>
    <col min="14608" max="14608" width="5.5703125" style="6" customWidth="1"/>
    <col min="14609" max="14626" width="5.7109375" style="6" customWidth="1"/>
    <col min="14627" max="14847" width="8.85546875" style="6"/>
    <col min="14848" max="14848" width="29.28515625" style="6" customWidth="1"/>
    <col min="14849" max="14851" width="5.7109375" style="6" customWidth="1"/>
    <col min="14852" max="14852" width="5.5703125" style="6" customWidth="1"/>
    <col min="14853" max="14853" width="5.7109375" style="6" customWidth="1"/>
    <col min="14854" max="14854" width="5.5703125" style="6" customWidth="1"/>
    <col min="14855" max="14855" width="5.7109375" style="6" customWidth="1"/>
    <col min="14856" max="14856" width="5.5703125" style="6" customWidth="1"/>
    <col min="14857" max="14857" width="5.7109375" style="6" customWidth="1"/>
    <col min="14858" max="14858" width="5.5703125" style="6" customWidth="1"/>
    <col min="14859" max="14859" width="6" style="6" customWidth="1"/>
    <col min="14860" max="14860" width="5.5703125" style="6" customWidth="1"/>
    <col min="14861" max="14861" width="6" style="6" customWidth="1"/>
    <col min="14862" max="14862" width="5.5703125" style="6" customWidth="1"/>
    <col min="14863" max="14863" width="6" style="6" customWidth="1"/>
    <col min="14864" max="14864" width="5.5703125" style="6" customWidth="1"/>
    <col min="14865" max="14882" width="5.7109375" style="6" customWidth="1"/>
    <col min="14883" max="15103" width="8.85546875" style="6"/>
    <col min="15104" max="15104" width="29.28515625" style="6" customWidth="1"/>
    <col min="15105" max="15107" width="5.7109375" style="6" customWidth="1"/>
    <col min="15108" max="15108" width="5.5703125" style="6" customWidth="1"/>
    <col min="15109" max="15109" width="5.7109375" style="6" customWidth="1"/>
    <col min="15110" max="15110" width="5.5703125" style="6" customWidth="1"/>
    <col min="15111" max="15111" width="5.7109375" style="6" customWidth="1"/>
    <col min="15112" max="15112" width="5.5703125" style="6" customWidth="1"/>
    <col min="15113" max="15113" width="5.7109375" style="6" customWidth="1"/>
    <col min="15114" max="15114" width="5.5703125" style="6" customWidth="1"/>
    <col min="15115" max="15115" width="6" style="6" customWidth="1"/>
    <col min="15116" max="15116" width="5.5703125" style="6" customWidth="1"/>
    <col min="15117" max="15117" width="6" style="6" customWidth="1"/>
    <col min="15118" max="15118" width="5.5703125" style="6" customWidth="1"/>
    <col min="15119" max="15119" width="6" style="6" customWidth="1"/>
    <col min="15120" max="15120" width="5.5703125" style="6" customWidth="1"/>
    <col min="15121" max="15138" width="5.7109375" style="6" customWidth="1"/>
    <col min="15139" max="15359" width="8.85546875" style="6"/>
    <col min="15360" max="15360" width="29.28515625" style="6" customWidth="1"/>
    <col min="15361" max="15363" width="5.7109375" style="6" customWidth="1"/>
    <col min="15364" max="15364" width="5.5703125" style="6" customWidth="1"/>
    <col min="15365" max="15365" width="5.7109375" style="6" customWidth="1"/>
    <col min="15366" max="15366" width="5.5703125" style="6" customWidth="1"/>
    <col min="15367" max="15367" width="5.7109375" style="6" customWidth="1"/>
    <col min="15368" max="15368" width="5.5703125" style="6" customWidth="1"/>
    <col min="15369" max="15369" width="5.7109375" style="6" customWidth="1"/>
    <col min="15370" max="15370" width="5.5703125" style="6" customWidth="1"/>
    <col min="15371" max="15371" width="6" style="6" customWidth="1"/>
    <col min="15372" max="15372" width="5.5703125" style="6" customWidth="1"/>
    <col min="15373" max="15373" width="6" style="6" customWidth="1"/>
    <col min="15374" max="15374" width="5.5703125" style="6" customWidth="1"/>
    <col min="15375" max="15375" width="6" style="6" customWidth="1"/>
    <col min="15376" max="15376" width="5.5703125" style="6" customWidth="1"/>
    <col min="15377" max="15394" width="5.7109375" style="6" customWidth="1"/>
    <col min="15395" max="15615" width="8.85546875" style="6"/>
    <col min="15616" max="15616" width="29.28515625" style="6" customWidth="1"/>
    <col min="15617" max="15619" width="5.7109375" style="6" customWidth="1"/>
    <col min="15620" max="15620" width="5.5703125" style="6" customWidth="1"/>
    <col min="15621" max="15621" width="5.7109375" style="6" customWidth="1"/>
    <col min="15622" max="15622" width="5.5703125" style="6" customWidth="1"/>
    <col min="15623" max="15623" width="5.7109375" style="6" customWidth="1"/>
    <col min="15624" max="15624" width="5.5703125" style="6" customWidth="1"/>
    <col min="15625" max="15625" width="5.7109375" style="6" customWidth="1"/>
    <col min="15626" max="15626" width="5.5703125" style="6" customWidth="1"/>
    <col min="15627" max="15627" width="6" style="6" customWidth="1"/>
    <col min="15628" max="15628" width="5.5703125" style="6" customWidth="1"/>
    <col min="15629" max="15629" width="6" style="6" customWidth="1"/>
    <col min="15630" max="15630" width="5.5703125" style="6" customWidth="1"/>
    <col min="15631" max="15631" width="6" style="6" customWidth="1"/>
    <col min="15632" max="15632" width="5.5703125" style="6" customWidth="1"/>
    <col min="15633" max="15650" width="5.7109375" style="6" customWidth="1"/>
    <col min="15651" max="15871" width="8.85546875" style="6"/>
    <col min="15872" max="15872" width="29.28515625" style="6" customWidth="1"/>
    <col min="15873" max="15875" width="5.7109375" style="6" customWidth="1"/>
    <col min="15876" max="15876" width="5.5703125" style="6" customWidth="1"/>
    <col min="15877" max="15877" width="5.7109375" style="6" customWidth="1"/>
    <col min="15878" max="15878" width="5.5703125" style="6" customWidth="1"/>
    <col min="15879" max="15879" width="5.7109375" style="6" customWidth="1"/>
    <col min="15880" max="15880" width="5.5703125" style="6" customWidth="1"/>
    <col min="15881" max="15881" width="5.7109375" style="6" customWidth="1"/>
    <col min="15882" max="15882" width="5.5703125" style="6" customWidth="1"/>
    <col min="15883" max="15883" width="6" style="6" customWidth="1"/>
    <col min="15884" max="15884" width="5.5703125" style="6" customWidth="1"/>
    <col min="15885" max="15885" width="6" style="6" customWidth="1"/>
    <col min="15886" max="15886" width="5.5703125" style="6" customWidth="1"/>
    <col min="15887" max="15887" width="6" style="6" customWidth="1"/>
    <col min="15888" max="15888" width="5.5703125" style="6" customWidth="1"/>
    <col min="15889" max="15906" width="5.7109375" style="6" customWidth="1"/>
    <col min="15907" max="16127" width="8.85546875" style="6"/>
    <col min="16128" max="16128" width="29.28515625" style="6" customWidth="1"/>
    <col min="16129" max="16131" width="5.7109375" style="6" customWidth="1"/>
    <col min="16132" max="16132" width="5.5703125" style="6" customWidth="1"/>
    <col min="16133" max="16133" width="5.7109375" style="6" customWidth="1"/>
    <col min="16134" max="16134" width="5.5703125" style="6" customWidth="1"/>
    <col min="16135" max="16135" width="5.7109375" style="6" customWidth="1"/>
    <col min="16136" max="16136" width="5.5703125" style="6" customWidth="1"/>
    <col min="16137" max="16137" width="5.7109375" style="6" customWidth="1"/>
    <col min="16138" max="16138" width="5.5703125" style="6" customWidth="1"/>
    <col min="16139" max="16139" width="6" style="6" customWidth="1"/>
    <col min="16140" max="16140" width="5.5703125" style="6" customWidth="1"/>
    <col min="16141" max="16141" width="6" style="6" customWidth="1"/>
    <col min="16142" max="16142" width="5.5703125" style="6" customWidth="1"/>
    <col min="16143" max="16143" width="6" style="6" customWidth="1"/>
    <col min="16144" max="16144" width="5.5703125" style="6" customWidth="1"/>
    <col min="16145" max="16162" width="5.7109375" style="6" customWidth="1"/>
    <col min="16163" max="16384" width="8.85546875" style="6"/>
  </cols>
  <sheetData>
    <row r="1" spans="1:34" ht="15" customHeight="1">
      <c r="A1" s="4" t="s">
        <v>128</v>
      </c>
      <c r="C1" s="2" t="s">
        <v>41</v>
      </c>
      <c r="E1" s="2"/>
      <c r="G1" s="2"/>
      <c r="I1" s="2"/>
      <c r="K1" s="2"/>
      <c r="M1" s="2"/>
      <c r="O1" s="2"/>
      <c r="Q1" s="2"/>
      <c r="S1" s="2"/>
      <c r="U1" s="2"/>
      <c r="Y1" s="2"/>
      <c r="AA1" s="2"/>
      <c r="AC1" s="2"/>
      <c r="AE1" s="2"/>
      <c r="AG1" s="2"/>
    </row>
    <row r="2" spans="1:34" ht="15" customHeight="1">
      <c r="AG2" s="6" t="s">
        <v>410</v>
      </c>
    </row>
    <row r="3" spans="1:34" ht="15" customHeight="1">
      <c r="A3" s="7" t="s">
        <v>42</v>
      </c>
    </row>
    <row r="4" spans="1:34" ht="15" customHeight="1">
      <c r="A4" s="6"/>
      <c r="C4" s="49" t="s">
        <v>266</v>
      </c>
      <c r="D4" s="31"/>
      <c r="E4" s="49" t="s">
        <v>309</v>
      </c>
      <c r="F4" s="31"/>
      <c r="G4" s="49" t="s">
        <v>319</v>
      </c>
      <c r="H4" s="31"/>
      <c r="I4" s="49" t="s">
        <v>116</v>
      </c>
      <c r="J4" s="31"/>
      <c r="K4" s="49" t="s">
        <v>109</v>
      </c>
      <c r="L4" s="31"/>
      <c r="M4" s="49" t="s">
        <v>103</v>
      </c>
      <c r="N4" s="31"/>
      <c r="O4" s="49" t="s">
        <v>402</v>
      </c>
      <c r="P4" s="31"/>
      <c r="Q4" s="49" t="s">
        <v>328</v>
      </c>
      <c r="R4" s="31"/>
      <c r="S4" s="49" t="s">
        <v>334</v>
      </c>
      <c r="T4" s="31"/>
      <c r="U4" s="49" t="s">
        <v>487</v>
      </c>
      <c r="V4" s="31"/>
      <c r="W4" s="49" t="s">
        <v>343</v>
      </c>
      <c r="X4" s="31"/>
      <c r="Y4" s="49" t="s">
        <v>94</v>
      </c>
      <c r="Z4" s="31"/>
      <c r="AA4" s="49" t="s">
        <v>443</v>
      </c>
      <c r="AB4" s="31"/>
      <c r="AC4" s="49" t="s">
        <v>456</v>
      </c>
      <c r="AD4" s="31"/>
      <c r="AE4" s="49" t="s">
        <v>451</v>
      </c>
      <c r="AF4" s="31"/>
      <c r="AG4" s="49" t="s">
        <v>37</v>
      </c>
      <c r="AH4" s="31"/>
    </row>
    <row r="5" spans="1:34" ht="15" customHeight="1">
      <c r="A5" s="19" t="s">
        <v>192</v>
      </c>
      <c r="B5" s="22" t="s">
        <v>23</v>
      </c>
      <c r="C5" s="32" t="s">
        <v>43</v>
      </c>
      <c r="D5" s="33" t="s">
        <v>39</v>
      </c>
      <c r="E5" s="32" t="s">
        <v>43</v>
      </c>
      <c r="F5" s="33" t="s">
        <v>39</v>
      </c>
      <c r="G5" s="32" t="s">
        <v>43</v>
      </c>
      <c r="H5" s="33" t="s">
        <v>39</v>
      </c>
      <c r="I5" s="32" t="s">
        <v>43</v>
      </c>
      <c r="J5" s="33" t="s">
        <v>39</v>
      </c>
      <c r="K5" s="32" t="s">
        <v>43</v>
      </c>
      <c r="L5" s="33" t="s">
        <v>39</v>
      </c>
      <c r="M5" s="32" t="s">
        <v>43</v>
      </c>
      <c r="N5" s="33" t="s">
        <v>39</v>
      </c>
      <c r="O5" s="32" t="s">
        <v>43</v>
      </c>
      <c r="P5" s="33" t="s">
        <v>39</v>
      </c>
      <c r="Q5" s="32" t="s">
        <v>43</v>
      </c>
      <c r="R5" s="33" t="s">
        <v>39</v>
      </c>
      <c r="S5" s="32" t="s">
        <v>43</v>
      </c>
      <c r="T5" s="33" t="s">
        <v>39</v>
      </c>
      <c r="U5" s="32" t="s">
        <v>43</v>
      </c>
      <c r="V5" s="33" t="s">
        <v>39</v>
      </c>
      <c r="W5" s="32" t="s">
        <v>43</v>
      </c>
      <c r="X5" s="33" t="s">
        <v>39</v>
      </c>
      <c r="Y5" s="32" t="s">
        <v>43</v>
      </c>
      <c r="Z5" s="33" t="s">
        <v>39</v>
      </c>
      <c r="AA5" s="32" t="s">
        <v>43</v>
      </c>
      <c r="AB5" s="33" t="s">
        <v>39</v>
      </c>
      <c r="AC5" s="32" t="s">
        <v>43</v>
      </c>
      <c r="AD5" s="33" t="s">
        <v>39</v>
      </c>
      <c r="AE5" s="32" t="s">
        <v>43</v>
      </c>
      <c r="AF5" s="33" t="s">
        <v>39</v>
      </c>
      <c r="AG5" s="32" t="s">
        <v>43</v>
      </c>
      <c r="AH5" s="33" t="s">
        <v>39</v>
      </c>
    </row>
    <row r="6" spans="1:34" ht="15" customHeight="1">
      <c r="A6" s="72">
        <v>9901</v>
      </c>
      <c r="B6" s="79" t="s">
        <v>54</v>
      </c>
      <c r="C6" s="50">
        <v>97</v>
      </c>
      <c r="D6" s="35">
        <f t="shared" ref="D6:D35" si="0">RANK(C6,C$6:C$35,0)</f>
        <v>9</v>
      </c>
      <c r="E6" s="50">
        <v>100</v>
      </c>
      <c r="F6" s="35">
        <f t="shared" ref="F6:F35" si="1">RANK(E6,E$6:E$35,0)</f>
        <v>12</v>
      </c>
      <c r="G6" s="50">
        <v>100</v>
      </c>
      <c r="H6" s="35">
        <f t="shared" ref="H6:AF35" si="2">RANK(G6,G$6:G$35,0)</f>
        <v>22</v>
      </c>
      <c r="I6" s="50">
        <v>115</v>
      </c>
      <c r="J6" s="35">
        <f t="shared" si="2"/>
        <v>16</v>
      </c>
      <c r="K6" s="50">
        <v>115</v>
      </c>
      <c r="L6" s="35">
        <f t="shared" si="2"/>
        <v>8</v>
      </c>
      <c r="M6" s="50">
        <v>120</v>
      </c>
      <c r="N6" s="35">
        <f t="shared" si="2"/>
        <v>11</v>
      </c>
      <c r="O6" s="50">
        <v>85</v>
      </c>
      <c r="P6" s="35">
        <f t="shared" si="2"/>
        <v>2</v>
      </c>
      <c r="Q6" s="50">
        <v>100</v>
      </c>
      <c r="R6" s="35">
        <f t="shared" si="2"/>
        <v>1</v>
      </c>
      <c r="S6" s="50">
        <v>111</v>
      </c>
      <c r="T6" s="35">
        <f t="shared" si="2"/>
        <v>9</v>
      </c>
      <c r="U6" s="50">
        <v>103</v>
      </c>
      <c r="V6" s="35">
        <f t="shared" ref="V6:V35" si="3">RANK(U6,U$6:U$35,0)</f>
        <v>12</v>
      </c>
      <c r="W6" s="50">
        <v>89.5</v>
      </c>
      <c r="X6" s="35">
        <f t="shared" si="2"/>
        <v>4</v>
      </c>
      <c r="Y6" s="50">
        <v>94</v>
      </c>
      <c r="Z6" s="35">
        <f t="shared" si="2"/>
        <v>27</v>
      </c>
      <c r="AA6" s="50">
        <v>55</v>
      </c>
      <c r="AB6" s="35">
        <f t="shared" ref="AB6:AD35" si="4">RANK(AA6,AA$6:AA$35,0)</f>
        <v>13</v>
      </c>
      <c r="AC6" s="50">
        <v>64</v>
      </c>
      <c r="AD6" s="35">
        <f t="shared" si="4"/>
        <v>18</v>
      </c>
      <c r="AE6" s="50">
        <v>105</v>
      </c>
      <c r="AF6" s="35">
        <f t="shared" si="2"/>
        <v>7</v>
      </c>
      <c r="AG6" s="50">
        <f>AVERAGE(C6,E6,G6,I6,K6,M6,O6,Q6,S6,U6,Y6,AA6,AC6,AE6)</f>
        <v>97.428571428571431</v>
      </c>
      <c r="AH6" s="35">
        <f t="shared" ref="AH6:AH35" si="5">RANK(AG6,AG$6:AG$35,0)</f>
        <v>11</v>
      </c>
    </row>
    <row r="7" spans="1:34" ht="15" customHeight="1">
      <c r="A7" s="73">
        <v>9902</v>
      </c>
      <c r="B7" s="80" t="s">
        <v>68</v>
      </c>
      <c r="C7" s="51">
        <v>100</v>
      </c>
      <c r="D7" s="37">
        <f t="shared" si="0"/>
        <v>5</v>
      </c>
      <c r="E7" s="51">
        <v>100</v>
      </c>
      <c r="F7" s="37">
        <f t="shared" si="1"/>
        <v>12</v>
      </c>
      <c r="G7" s="51">
        <v>95</v>
      </c>
      <c r="H7" s="37">
        <f t="shared" si="2"/>
        <v>28</v>
      </c>
      <c r="I7" s="51">
        <v>115</v>
      </c>
      <c r="J7" s="37">
        <f t="shared" si="2"/>
        <v>16</v>
      </c>
      <c r="K7" s="51">
        <v>115</v>
      </c>
      <c r="L7" s="37">
        <f t="shared" si="2"/>
        <v>8</v>
      </c>
      <c r="M7" s="51">
        <v>120</v>
      </c>
      <c r="N7" s="37">
        <f t="shared" si="2"/>
        <v>11</v>
      </c>
      <c r="O7" s="51">
        <v>85</v>
      </c>
      <c r="P7" s="37">
        <f t="shared" si="2"/>
        <v>2</v>
      </c>
      <c r="Q7" s="51">
        <v>88</v>
      </c>
      <c r="R7" s="37">
        <f t="shared" si="2"/>
        <v>9</v>
      </c>
      <c r="S7" s="51">
        <v>99</v>
      </c>
      <c r="T7" s="37">
        <f t="shared" si="2"/>
        <v>23</v>
      </c>
      <c r="U7" s="51">
        <v>97.666666699999993</v>
      </c>
      <c r="V7" s="37">
        <f t="shared" si="3"/>
        <v>16</v>
      </c>
      <c r="W7" s="51">
        <v>91</v>
      </c>
      <c r="X7" s="37">
        <f t="shared" si="2"/>
        <v>3</v>
      </c>
      <c r="Y7" s="51">
        <v>103</v>
      </c>
      <c r="Z7" s="37">
        <f t="shared" si="2"/>
        <v>13</v>
      </c>
      <c r="AA7" s="51">
        <v>60</v>
      </c>
      <c r="AB7" s="37">
        <f t="shared" si="4"/>
        <v>6</v>
      </c>
      <c r="AC7" s="51">
        <v>69</v>
      </c>
      <c r="AD7" s="37">
        <f t="shared" si="4"/>
        <v>14</v>
      </c>
      <c r="AE7" s="51">
        <v>107</v>
      </c>
      <c r="AF7" s="37">
        <f t="shared" si="2"/>
        <v>6</v>
      </c>
      <c r="AG7" s="51">
        <f t="shared" ref="AG7:AG35" si="6">AVERAGE(C7,E7,G7,I7,K7,M7,O7,Q7,S7,U7,Y7,AA7,AC7,AE7)</f>
        <v>96.690476192857133</v>
      </c>
      <c r="AH7" s="37">
        <f t="shared" si="5"/>
        <v>13</v>
      </c>
    </row>
    <row r="8" spans="1:34" ht="15" customHeight="1">
      <c r="A8" s="73">
        <v>9903</v>
      </c>
      <c r="B8" s="80" t="s">
        <v>55</v>
      </c>
      <c r="C8" s="51">
        <v>115</v>
      </c>
      <c r="D8" s="37">
        <f t="shared" si="0"/>
        <v>1</v>
      </c>
      <c r="E8" s="51">
        <v>110</v>
      </c>
      <c r="F8" s="37">
        <f t="shared" si="1"/>
        <v>2</v>
      </c>
      <c r="G8" s="51">
        <v>125</v>
      </c>
      <c r="H8" s="37">
        <f t="shared" si="2"/>
        <v>2</v>
      </c>
      <c r="I8" s="51">
        <v>120</v>
      </c>
      <c r="J8" s="37">
        <f t="shared" si="2"/>
        <v>5</v>
      </c>
      <c r="K8" s="51">
        <v>130</v>
      </c>
      <c r="L8" s="37">
        <f t="shared" si="2"/>
        <v>1</v>
      </c>
      <c r="M8" s="51">
        <v>122.5</v>
      </c>
      <c r="N8" s="37">
        <f t="shared" si="2"/>
        <v>8</v>
      </c>
      <c r="O8" s="51">
        <v>100</v>
      </c>
      <c r="P8" s="37">
        <f t="shared" si="2"/>
        <v>1</v>
      </c>
      <c r="Q8" s="51">
        <v>87</v>
      </c>
      <c r="R8" s="37">
        <f t="shared" si="2"/>
        <v>14</v>
      </c>
      <c r="S8" s="51">
        <v>116</v>
      </c>
      <c r="T8" s="37">
        <f t="shared" si="2"/>
        <v>4</v>
      </c>
      <c r="U8" s="51">
        <v>106.333333</v>
      </c>
      <c r="V8" s="37">
        <f t="shared" si="3"/>
        <v>7</v>
      </c>
      <c r="W8" s="51" t="s">
        <v>351</v>
      </c>
      <c r="X8" s="37"/>
      <c r="Y8" s="51">
        <v>109</v>
      </c>
      <c r="Z8" s="37">
        <f t="shared" si="2"/>
        <v>6</v>
      </c>
      <c r="AA8" s="51">
        <v>67</v>
      </c>
      <c r="AB8" s="37">
        <f t="shared" si="4"/>
        <v>2</v>
      </c>
      <c r="AC8" s="51">
        <v>72</v>
      </c>
      <c r="AD8" s="37">
        <f t="shared" si="4"/>
        <v>7</v>
      </c>
      <c r="AE8" s="51">
        <v>113</v>
      </c>
      <c r="AF8" s="37">
        <f t="shared" si="2"/>
        <v>1</v>
      </c>
      <c r="AG8" s="51">
        <f t="shared" si="6"/>
        <v>106.63095235714286</v>
      </c>
      <c r="AH8" s="37">
        <f t="shared" si="5"/>
        <v>1</v>
      </c>
    </row>
    <row r="9" spans="1:34" ht="15" customHeight="1">
      <c r="A9" s="73">
        <v>9904</v>
      </c>
      <c r="B9" s="80" t="s">
        <v>27</v>
      </c>
      <c r="C9" s="51">
        <v>105</v>
      </c>
      <c r="D9" s="37">
        <f t="shared" si="0"/>
        <v>3</v>
      </c>
      <c r="E9" s="51">
        <v>75</v>
      </c>
      <c r="F9" s="37">
        <f t="shared" si="1"/>
        <v>30</v>
      </c>
      <c r="G9" s="51">
        <v>90</v>
      </c>
      <c r="H9" s="37">
        <f t="shared" si="2"/>
        <v>29</v>
      </c>
      <c r="I9" s="51">
        <v>120</v>
      </c>
      <c r="J9" s="37">
        <f t="shared" si="2"/>
        <v>5</v>
      </c>
      <c r="K9" s="51">
        <v>130</v>
      </c>
      <c r="L9" s="37">
        <f t="shared" si="2"/>
        <v>1</v>
      </c>
      <c r="M9" s="51">
        <v>105</v>
      </c>
      <c r="N9" s="37">
        <f t="shared" si="2"/>
        <v>30</v>
      </c>
      <c r="O9" s="51">
        <v>85</v>
      </c>
      <c r="P9" s="37">
        <f t="shared" si="2"/>
        <v>2</v>
      </c>
      <c r="Q9" s="51">
        <v>100</v>
      </c>
      <c r="R9" s="37">
        <f t="shared" si="2"/>
        <v>1</v>
      </c>
      <c r="S9" s="51">
        <v>115</v>
      </c>
      <c r="T9" s="37">
        <f t="shared" si="2"/>
        <v>6</v>
      </c>
      <c r="U9" s="51"/>
      <c r="V9" s="37"/>
      <c r="W9" s="51">
        <v>78.5</v>
      </c>
      <c r="X9" s="37">
        <f t="shared" si="2"/>
        <v>9</v>
      </c>
      <c r="Y9" s="51">
        <v>89</v>
      </c>
      <c r="Z9" s="37">
        <f t="shared" si="2"/>
        <v>29</v>
      </c>
      <c r="AA9" s="51">
        <v>85</v>
      </c>
      <c r="AB9" s="37">
        <f t="shared" si="4"/>
        <v>1</v>
      </c>
      <c r="AC9" s="51">
        <v>66</v>
      </c>
      <c r="AD9" s="37">
        <f t="shared" si="4"/>
        <v>15</v>
      </c>
      <c r="AE9" s="51">
        <v>110</v>
      </c>
      <c r="AF9" s="37">
        <f t="shared" si="2"/>
        <v>2</v>
      </c>
      <c r="AG9" s="51">
        <f t="shared" si="6"/>
        <v>98.07692307692308</v>
      </c>
      <c r="AH9" s="37">
        <f t="shared" si="5"/>
        <v>9</v>
      </c>
    </row>
    <row r="10" spans="1:34" ht="15" customHeight="1">
      <c r="A10" s="73">
        <v>9905</v>
      </c>
      <c r="B10" s="80" t="s">
        <v>129</v>
      </c>
      <c r="C10" s="51">
        <v>115</v>
      </c>
      <c r="D10" s="37">
        <f t="shared" si="0"/>
        <v>1</v>
      </c>
      <c r="E10" s="51">
        <v>105</v>
      </c>
      <c r="F10" s="37">
        <f t="shared" si="1"/>
        <v>5</v>
      </c>
      <c r="G10" s="51">
        <v>115</v>
      </c>
      <c r="H10" s="37">
        <f t="shared" si="2"/>
        <v>7</v>
      </c>
      <c r="I10" s="51">
        <v>107.5</v>
      </c>
      <c r="J10" s="37">
        <f t="shared" si="2"/>
        <v>27</v>
      </c>
      <c r="K10" s="51">
        <v>100</v>
      </c>
      <c r="L10" s="37">
        <f t="shared" si="2"/>
        <v>22</v>
      </c>
      <c r="M10" s="51">
        <v>110</v>
      </c>
      <c r="N10" s="37">
        <f t="shared" si="2"/>
        <v>24</v>
      </c>
      <c r="O10" s="51">
        <v>75</v>
      </c>
      <c r="P10" s="37">
        <f t="shared" si="2"/>
        <v>12</v>
      </c>
      <c r="Q10" s="51">
        <v>85</v>
      </c>
      <c r="R10" s="37">
        <f t="shared" si="2"/>
        <v>21</v>
      </c>
      <c r="S10" s="51">
        <v>101</v>
      </c>
      <c r="T10" s="37">
        <f t="shared" si="2"/>
        <v>22</v>
      </c>
      <c r="U10" s="51">
        <v>102</v>
      </c>
      <c r="V10" s="37">
        <f t="shared" si="3"/>
        <v>14</v>
      </c>
      <c r="W10" s="51" t="s">
        <v>351</v>
      </c>
      <c r="X10" s="37"/>
      <c r="Y10" s="51">
        <v>97.2</v>
      </c>
      <c r="Z10" s="37">
        <f t="shared" si="2"/>
        <v>23</v>
      </c>
      <c r="AA10" s="51">
        <v>47</v>
      </c>
      <c r="AB10" s="37">
        <f t="shared" si="4"/>
        <v>26</v>
      </c>
      <c r="AC10" s="51">
        <v>62.5</v>
      </c>
      <c r="AD10" s="37">
        <f t="shared" si="4"/>
        <v>21</v>
      </c>
      <c r="AE10" s="51">
        <v>93</v>
      </c>
      <c r="AF10" s="37">
        <f t="shared" si="2"/>
        <v>27</v>
      </c>
      <c r="AG10" s="51">
        <f t="shared" si="6"/>
        <v>93.94285714285715</v>
      </c>
      <c r="AH10" s="37">
        <f t="shared" si="5"/>
        <v>17</v>
      </c>
    </row>
    <row r="11" spans="1:34" ht="15" customHeight="1">
      <c r="A11" s="73">
        <v>9906</v>
      </c>
      <c r="B11" s="80" t="s">
        <v>133</v>
      </c>
      <c r="C11" s="51">
        <v>100</v>
      </c>
      <c r="D11" s="37">
        <f t="shared" si="0"/>
        <v>5</v>
      </c>
      <c r="E11" s="51">
        <v>105</v>
      </c>
      <c r="F11" s="37">
        <f t="shared" si="1"/>
        <v>5</v>
      </c>
      <c r="G11" s="51">
        <v>110</v>
      </c>
      <c r="H11" s="37">
        <f t="shared" si="2"/>
        <v>9</v>
      </c>
      <c r="I11" s="51">
        <v>102.5</v>
      </c>
      <c r="J11" s="37">
        <f t="shared" si="2"/>
        <v>29</v>
      </c>
      <c r="K11" s="51">
        <v>110</v>
      </c>
      <c r="L11" s="37">
        <f t="shared" si="2"/>
        <v>11</v>
      </c>
      <c r="M11" s="51">
        <v>122.5</v>
      </c>
      <c r="N11" s="37">
        <f t="shared" si="2"/>
        <v>8</v>
      </c>
      <c r="O11" s="51">
        <v>80</v>
      </c>
      <c r="P11" s="37">
        <f t="shared" si="2"/>
        <v>7</v>
      </c>
      <c r="Q11" s="51">
        <v>84</v>
      </c>
      <c r="R11" s="37">
        <f t="shared" si="2"/>
        <v>28</v>
      </c>
      <c r="S11" s="51">
        <v>103</v>
      </c>
      <c r="T11" s="37">
        <f t="shared" si="2"/>
        <v>20</v>
      </c>
      <c r="U11" s="51">
        <v>106</v>
      </c>
      <c r="V11" s="37">
        <f t="shared" si="3"/>
        <v>8</v>
      </c>
      <c r="W11" s="51" t="s">
        <v>351</v>
      </c>
      <c r="X11" s="37"/>
      <c r="Y11" s="51">
        <v>102.4</v>
      </c>
      <c r="Z11" s="37">
        <f t="shared" si="2"/>
        <v>14</v>
      </c>
      <c r="AA11" s="51">
        <v>60</v>
      </c>
      <c r="AB11" s="37">
        <f t="shared" si="4"/>
        <v>6</v>
      </c>
      <c r="AC11" s="51">
        <v>72</v>
      </c>
      <c r="AD11" s="37">
        <f t="shared" si="4"/>
        <v>7</v>
      </c>
      <c r="AE11" s="51">
        <v>104</v>
      </c>
      <c r="AF11" s="37">
        <f t="shared" si="2"/>
        <v>10</v>
      </c>
      <c r="AG11" s="51">
        <f t="shared" si="6"/>
        <v>97.242857142857147</v>
      </c>
      <c r="AH11" s="37">
        <f t="shared" si="5"/>
        <v>12</v>
      </c>
    </row>
    <row r="12" spans="1:34" ht="15" customHeight="1">
      <c r="A12" s="73">
        <v>9907</v>
      </c>
      <c r="B12" s="80" t="s">
        <v>136</v>
      </c>
      <c r="C12" s="51">
        <v>95</v>
      </c>
      <c r="D12" s="37">
        <f t="shared" si="0"/>
        <v>10</v>
      </c>
      <c r="E12" s="51">
        <v>95</v>
      </c>
      <c r="F12" s="37">
        <f t="shared" si="1"/>
        <v>18</v>
      </c>
      <c r="G12" s="51">
        <v>110</v>
      </c>
      <c r="H12" s="37">
        <f t="shared" si="2"/>
        <v>9</v>
      </c>
      <c r="I12" s="51">
        <v>122.5</v>
      </c>
      <c r="J12" s="37">
        <f t="shared" si="2"/>
        <v>1</v>
      </c>
      <c r="K12" s="51">
        <v>110</v>
      </c>
      <c r="L12" s="37">
        <f t="shared" si="2"/>
        <v>11</v>
      </c>
      <c r="M12" s="51">
        <v>112.5</v>
      </c>
      <c r="N12" s="37">
        <f t="shared" si="2"/>
        <v>18</v>
      </c>
      <c r="O12" s="51">
        <v>80</v>
      </c>
      <c r="P12" s="37">
        <f t="shared" si="2"/>
        <v>7</v>
      </c>
      <c r="Q12" s="51">
        <v>83</v>
      </c>
      <c r="R12" s="37">
        <f t="shared" si="2"/>
        <v>30</v>
      </c>
      <c r="S12" s="51">
        <v>80</v>
      </c>
      <c r="T12" s="37">
        <f t="shared" si="2"/>
        <v>30</v>
      </c>
      <c r="U12" s="51">
        <v>97.333333300000007</v>
      </c>
      <c r="V12" s="37">
        <f t="shared" si="3"/>
        <v>17</v>
      </c>
      <c r="W12" s="51" t="s">
        <v>351</v>
      </c>
      <c r="X12" s="37"/>
      <c r="Y12" s="51">
        <v>113</v>
      </c>
      <c r="Z12" s="37">
        <f t="shared" si="2"/>
        <v>3</v>
      </c>
      <c r="AA12" s="51">
        <v>55</v>
      </c>
      <c r="AB12" s="37">
        <f t="shared" si="4"/>
        <v>13</v>
      </c>
      <c r="AC12" s="51">
        <v>59.5</v>
      </c>
      <c r="AD12" s="37">
        <f t="shared" si="4"/>
        <v>26</v>
      </c>
      <c r="AE12" s="51">
        <v>100</v>
      </c>
      <c r="AF12" s="37">
        <f t="shared" ref="AF12:AF35" si="7">RANK(AE12,AE$6:AE$35,0)</f>
        <v>13</v>
      </c>
      <c r="AG12" s="51">
        <f t="shared" si="6"/>
        <v>93.773809521428575</v>
      </c>
      <c r="AH12" s="37">
        <f t="shared" si="5"/>
        <v>19</v>
      </c>
    </row>
    <row r="13" spans="1:34" ht="15" customHeight="1">
      <c r="A13" s="73">
        <v>9908</v>
      </c>
      <c r="B13" s="80" t="s">
        <v>139</v>
      </c>
      <c r="C13" s="51">
        <v>95</v>
      </c>
      <c r="D13" s="37">
        <f t="shared" si="0"/>
        <v>10</v>
      </c>
      <c r="E13" s="51">
        <v>90</v>
      </c>
      <c r="F13" s="37">
        <f t="shared" si="1"/>
        <v>24</v>
      </c>
      <c r="G13" s="51">
        <v>110</v>
      </c>
      <c r="H13" s="37">
        <f t="shared" si="2"/>
        <v>9</v>
      </c>
      <c r="I13" s="51">
        <v>117.5</v>
      </c>
      <c r="J13" s="37">
        <f t="shared" si="2"/>
        <v>8</v>
      </c>
      <c r="K13" s="51">
        <v>110</v>
      </c>
      <c r="L13" s="37">
        <f t="shared" si="2"/>
        <v>11</v>
      </c>
      <c r="M13" s="51">
        <v>120</v>
      </c>
      <c r="N13" s="37">
        <f t="shared" si="2"/>
        <v>11</v>
      </c>
      <c r="O13" s="51">
        <v>85</v>
      </c>
      <c r="P13" s="37">
        <f t="shared" si="2"/>
        <v>2</v>
      </c>
      <c r="Q13" s="51">
        <v>88</v>
      </c>
      <c r="R13" s="37">
        <f t="shared" si="2"/>
        <v>9</v>
      </c>
      <c r="S13" s="51">
        <v>90</v>
      </c>
      <c r="T13" s="37">
        <f t="shared" si="2"/>
        <v>27</v>
      </c>
      <c r="U13" s="51">
        <v>86.666666699999993</v>
      </c>
      <c r="V13" s="37">
        <f t="shared" si="3"/>
        <v>28</v>
      </c>
      <c r="W13" s="51">
        <v>79.5</v>
      </c>
      <c r="X13" s="37">
        <f t="shared" si="2"/>
        <v>8</v>
      </c>
      <c r="Y13" s="51">
        <v>102.4</v>
      </c>
      <c r="Z13" s="37">
        <f t="shared" si="2"/>
        <v>14</v>
      </c>
      <c r="AA13" s="51">
        <v>45</v>
      </c>
      <c r="AB13" s="37">
        <f t="shared" si="4"/>
        <v>30</v>
      </c>
      <c r="AC13" s="51">
        <v>58.5</v>
      </c>
      <c r="AD13" s="37">
        <f t="shared" si="4"/>
        <v>27</v>
      </c>
      <c r="AE13" s="51">
        <v>100</v>
      </c>
      <c r="AF13" s="37">
        <f t="shared" si="7"/>
        <v>13</v>
      </c>
      <c r="AG13" s="51">
        <f t="shared" si="6"/>
        <v>92.719047621428572</v>
      </c>
      <c r="AH13" s="37">
        <f t="shared" si="5"/>
        <v>23</v>
      </c>
    </row>
    <row r="14" spans="1:34" ht="15" customHeight="1">
      <c r="A14" s="73">
        <v>9909</v>
      </c>
      <c r="B14" s="80" t="s">
        <v>142</v>
      </c>
      <c r="C14" s="51">
        <v>100</v>
      </c>
      <c r="D14" s="37">
        <f t="shared" si="0"/>
        <v>5</v>
      </c>
      <c r="E14" s="51">
        <v>95</v>
      </c>
      <c r="F14" s="37">
        <f t="shared" si="1"/>
        <v>18</v>
      </c>
      <c r="G14" s="51">
        <v>110</v>
      </c>
      <c r="H14" s="37">
        <f t="shared" si="2"/>
        <v>9</v>
      </c>
      <c r="I14" s="51">
        <v>117.5</v>
      </c>
      <c r="J14" s="37">
        <f t="shared" si="2"/>
        <v>8</v>
      </c>
      <c r="K14" s="51">
        <v>100</v>
      </c>
      <c r="L14" s="37">
        <f t="shared" si="2"/>
        <v>22</v>
      </c>
      <c r="M14" s="51">
        <v>125</v>
      </c>
      <c r="N14" s="37">
        <f t="shared" si="2"/>
        <v>5</v>
      </c>
      <c r="O14" s="51">
        <v>85</v>
      </c>
      <c r="P14" s="37">
        <f t="shared" si="2"/>
        <v>2</v>
      </c>
      <c r="Q14" s="51">
        <v>100</v>
      </c>
      <c r="R14" s="37">
        <f t="shared" si="2"/>
        <v>1</v>
      </c>
      <c r="S14" s="51">
        <v>104</v>
      </c>
      <c r="T14" s="37">
        <f t="shared" si="2"/>
        <v>19</v>
      </c>
      <c r="U14" s="51">
        <v>95.666666699999993</v>
      </c>
      <c r="V14" s="37">
        <f t="shared" si="3"/>
        <v>21</v>
      </c>
      <c r="W14" s="51">
        <v>98</v>
      </c>
      <c r="X14" s="37">
        <f t="shared" si="2"/>
        <v>1</v>
      </c>
      <c r="Y14" s="51">
        <v>105.8</v>
      </c>
      <c r="Z14" s="37">
        <f t="shared" si="2"/>
        <v>10</v>
      </c>
      <c r="AA14" s="51">
        <v>61</v>
      </c>
      <c r="AB14" s="37">
        <f t="shared" si="4"/>
        <v>4</v>
      </c>
      <c r="AC14" s="51">
        <v>70</v>
      </c>
      <c r="AD14" s="37">
        <f t="shared" si="4"/>
        <v>12</v>
      </c>
      <c r="AE14" s="51">
        <v>110</v>
      </c>
      <c r="AF14" s="37">
        <f t="shared" si="7"/>
        <v>2</v>
      </c>
      <c r="AG14" s="51">
        <f t="shared" si="6"/>
        <v>98.497619049999997</v>
      </c>
      <c r="AH14" s="37">
        <f t="shared" si="5"/>
        <v>8</v>
      </c>
    </row>
    <row r="15" spans="1:34" ht="15" customHeight="1">
      <c r="A15" s="74">
        <v>9910</v>
      </c>
      <c r="B15" s="81" t="s">
        <v>145</v>
      </c>
      <c r="C15" s="52">
        <v>90</v>
      </c>
      <c r="D15" s="39">
        <f t="shared" si="0"/>
        <v>17</v>
      </c>
      <c r="E15" s="52">
        <v>90</v>
      </c>
      <c r="F15" s="39">
        <f t="shared" si="1"/>
        <v>24</v>
      </c>
      <c r="G15" s="52">
        <v>105</v>
      </c>
      <c r="H15" s="39">
        <f t="shared" si="2"/>
        <v>20</v>
      </c>
      <c r="I15" s="52">
        <v>102.5</v>
      </c>
      <c r="J15" s="39">
        <f t="shared" si="2"/>
        <v>29</v>
      </c>
      <c r="K15" s="52">
        <v>95</v>
      </c>
      <c r="L15" s="39">
        <f t="shared" si="2"/>
        <v>29</v>
      </c>
      <c r="M15" s="52">
        <v>112.5</v>
      </c>
      <c r="N15" s="39">
        <f t="shared" si="2"/>
        <v>18</v>
      </c>
      <c r="O15" s="52">
        <v>80</v>
      </c>
      <c r="P15" s="39">
        <f t="shared" si="2"/>
        <v>7</v>
      </c>
      <c r="Q15" s="52">
        <v>85</v>
      </c>
      <c r="R15" s="39">
        <f t="shared" si="2"/>
        <v>21</v>
      </c>
      <c r="S15" s="52">
        <v>105</v>
      </c>
      <c r="T15" s="39">
        <f t="shared" si="2"/>
        <v>14</v>
      </c>
      <c r="U15" s="52">
        <v>91.333333300000007</v>
      </c>
      <c r="V15" s="39">
        <f t="shared" si="3"/>
        <v>25</v>
      </c>
      <c r="W15" s="52" t="s">
        <v>351</v>
      </c>
      <c r="X15" s="39"/>
      <c r="Y15" s="52">
        <v>96</v>
      </c>
      <c r="Z15" s="39">
        <f t="shared" si="2"/>
        <v>26</v>
      </c>
      <c r="AA15" s="52">
        <v>61</v>
      </c>
      <c r="AB15" s="39">
        <f t="shared" si="4"/>
        <v>4</v>
      </c>
      <c r="AC15" s="52">
        <v>72</v>
      </c>
      <c r="AD15" s="39">
        <f t="shared" si="4"/>
        <v>7</v>
      </c>
      <c r="AE15" s="52">
        <v>98</v>
      </c>
      <c r="AF15" s="39">
        <f t="shared" si="7"/>
        <v>22</v>
      </c>
      <c r="AG15" s="52">
        <f t="shared" si="6"/>
        <v>91.666666664285714</v>
      </c>
      <c r="AH15" s="39">
        <f t="shared" si="5"/>
        <v>27</v>
      </c>
    </row>
    <row r="16" spans="1:34" ht="15" customHeight="1">
      <c r="A16" s="72">
        <v>9911</v>
      </c>
      <c r="B16" s="79" t="s">
        <v>145</v>
      </c>
      <c r="C16" s="50">
        <v>88</v>
      </c>
      <c r="D16" s="35">
        <f t="shared" si="0"/>
        <v>26</v>
      </c>
      <c r="E16" s="50">
        <v>95</v>
      </c>
      <c r="F16" s="35">
        <f t="shared" si="1"/>
        <v>18</v>
      </c>
      <c r="G16" s="50">
        <v>110</v>
      </c>
      <c r="H16" s="35">
        <f t="shared" si="2"/>
        <v>9</v>
      </c>
      <c r="I16" s="50">
        <v>112.5</v>
      </c>
      <c r="J16" s="35">
        <f t="shared" si="2"/>
        <v>23</v>
      </c>
      <c r="K16" s="50">
        <v>105</v>
      </c>
      <c r="L16" s="35">
        <f t="shared" si="2"/>
        <v>18</v>
      </c>
      <c r="M16" s="50">
        <v>112.5</v>
      </c>
      <c r="N16" s="35">
        <f t="shared" si="2"/>
        <v>18</v>
      </c>
      <c r="O16" s="50">
        <v>80</v>
      </c>
      <c r="P16" s="35">
        <f t="shared" si="2"/>
        <v>7</v>
      </c>
      <c r="Q16" s="50">
        <v>85</v>
      </c>
      <c r="R16" s="35">
        <f t="shared" si="2"/>
        <v>21</v>
      </c>
      <c r="S16" s="50">
        <v>103</v>
      </c>
      <c r="T16" s="35">
        <f t="shared" si="2"/>
        <v>20</v>
      </c>
      <c r="U16" s="50">
        <v>85.333333300000007</v>
      </c>
      <c r="V16" s="35">
        <f t="shared" si="3"/>
        <v>29</v>
      </c>
      <c r="W16" s="50" t="s">
        <v>351</v>
      </c>
      <c r="X16" s="35"/>
      <c r="Y16" s="50">
        <v>102.4</v>
      </c>
      <c r="Z16" s="35">
        <f t="shared" si="2"/>
        <v>14</v>
      </c>
      <c r="AA16" s="50">
        <v>52</v>
      </c>
      <c r="AB16" s="35">
        <f t="shared" si="4"/>
        <v>17</v>
      </c>
      <c r="AC16" s="50">
        <v>61.5</v>
      </c>
      <c r="AD16" s="35">
        <f t="shared" si="4"/>
        <v>23</v>
      </c>
      <c r="AE16" s="50">
        <v>99</v>
      </c>
      <c r="AF16" s="35">
        <f t="shared" si="7"/>
        <v>19</v>
      </c>
      <c r="AG16" s="50">
        <f t="shared" si="6"/>
        <v>92.230952378571445</v>
      </c>
      <c r="AH16" s="35">
        <f t="shared" si="5"/>
        <v>24</v>
      </c>
    </row>
    <row r="17" spans="1:34" ht="15" customHeight="1">
      <c r="A17" s="73">
        <v>9912</v>
      </c>
      <c r="B17" s="80" t="s">
        <v>148</v>
      </c>
      <c r="C17" s="51">
        <v>95</v>
      </c>
      <c r="D17" s="37">
        <f t="shared" si="0"/>
        <v>10</v>
      </c>
      <c r="E17" s="51">
        <v>110</v>
      </c>
      <c r="F17" s="37">
        <f t="shared" si="1"/>
        <v>2</v>
      </c>
      <c r="G17" s="51">
        <v>105</v>
      </c>
      <c r="H17" s="37">
        <f t="shared" si="2"/>
        <v>20</v>
      </c>
      <c r="I17" s="51">
        <v>115</v>
      </c>
      <c r="J17" s="37">
        <f t="shared" si="2"/>
        <v>16</v>
      </c>
      <c r="K17" s="51">
        <v>125</v>
      </c>
      <c r="L17" s="37">
        <f t="shared" si="2"/>
        <v>4</v>
      </c>
      <c r="M17" s="51">
        <v>130</v>
      </c>
      <c r="N17" s="37">
        <f t="shared" si="2"/>
        <v>2</v>
      </c>
      <c r="O17" s="51">
        <v>80</v>
      </c>
      <c r="P17" s="37">
        <f t="shared" si="2"/>
        <v>7</v>
      </c>
      <c r="Q17" s="51">
        <v>86</v>
      </c>
      <c r="R17" s="37">
        <f t="shared" si="2"/>
        <v>17</v>
      </c>
      <c r="S17" s="51">
        <v>107</v>
      </c>
      <c r="T17" s="37">
        <f t="shared" si="2"/>
        <v>12</v>
      </c>
      <c r="U17" s="51">
        <v>108</v>
      </c>
      <c r="V17" s="37">
        <f t="shared" si="3"/>
        <v>5</v>
      </c>
      <c r="W17" s="51" t="s">
        <v>351</v>
      </c>
      <c r="X17" s="37"/>
      <c r="Y17" s="51">
        <v>108.6</v>
      </c>
      <c r="Z17" s="37">
        <f t="shared" si="2"/>
        <v>7</v>
      </c>
      <c r="AA17" s="51">
        <v>60</v>
      </c>
      <c r="AB17" s="37">
        <f t="shared" si="4"/>
        <v>6</v>
      </c>
      <c r="AC17" s="51">
        <v>69.5</v>
      </c>
      <c r="AD17" s="37">
        <f t="shared" si="4"/>
        <v>13</v>
      </c>
      <c r="AE17" s="51">
        <v>98</v>
      </c>
      <c r="AF17" s="37">
        <f t="shared" si="7"/>
        <v>22</v>
      </c>
      <c r="AG17" s="51">
        <f t="shared" si="6"/>
        <v>99.79285714285713</v>
      </c>
      <c r="AH17" s="37">
        <f t="shared" si="5"/>
        <v>5</v>
      </c>
    </row>
    <row r="18" spans="1:34" ht="15" customHeight="1">
      <c r="A18" s="73">
        <v>9913</v>
      </c>
      <c r="B18" s="80" t="s">
        <v>148</v>
      </c>
      <c r="C18" s="51">
        <v>90</v>
      </c>
      <c r="D18" s="37">
        <f t="shared" si="0"/>
        <v>17</v>
      </c>
      <c r="E18" s="51">
        <v>110</v>
      </c>
      <c r="F18" s="37">
        <f t="shared" si="1"/>
        <v>2</v>
      </c>
      <c r="G18" s="51">
        <v>130</v>
      </c>
      <c r="H18" s="37">
        <f t="shared" si="2"/>
        <v>1</v>
      </c>
      <c r="I18" s="51">
        <v>110</v>
      </c>
      <c r="J18" s="37">
        <f t="shared" si="2"/>
        <v>25</v>
      </c>
      <c r="K18" s="51">
        <v>130</v>
      </c>
      <c r="L18" s="37">
        <f t="shared" si="2"/>
        <v>1</v>
      </c>
      <c r="M18" s="51">
        <v>130</v>
      </c>
      <c r="N18" s="37">
        <f t="shared" si="2"/>
        <v>2</v>
      </c>
      <c r="O18" s="51">
        <v>75</v>
      </c>
      <c r="P18" s="37">
        <f t="shared" si="2"/>
        <v>12</v>
      </c>
      <c r="Q18" s="51">
        <v>94</v>
      </c>
      <c r="R18" s="37">
        <f t="shared" si="2"/>
        <v>5</v>
      </c>
      <c r="S18" s="51">
        <v>105</v>
      </c>
      <c r="T18" s="37">
        <f t="shared" si="2"/>
        <v>14</v>
      </c>
      <c r="U18" s="51">
        <v>120</v>
      </c>
      <c r="V18" s="37">
        <f t="shared" si="3"/>
        <v>1</v>
      </c>
      <c r="W18" s="51" t="s">
        <v>351</v>
      </c>
      <c r="X18" s="37"/>
      <c r="Y18" s="51">
        <v>110.8</v>
      </c>
      <c r="Z18" s="37">
        <f t="shared" si="2"/>
        <v>5</v>
      </c>
      <c r="AA18" s="51">
        <v>51</v>
      </c>
      <c r="AB18" s="37">
        <f t="shared" si="4"/>
        <v>19</v>
      </c>
      <c r="AC18" s="51">
        <v>64.5</v>
      </c>
      <c r="AD18" s="37">
        <f t="shared" si="4"/>
        <v>17</v>
      </c>
      <c r="AE18" s="51">
        <v>103</v>
      </c>
      <c r="AF18" s="37">
        <f t="shared" si="7"/>
        <v>11</v>
      </c>
      <c r="AG18" s="51">
        <f t="shared" si="6"/>
        <v>101.66428571428571</v>
      </c>
      <c r="AH18" s="37">
        <f t="shared" si="5"/>
        <v>3</v>
      </c>
    </row>
    <row r="19" spans="1:34" ht="15" customHeight="1">
      <c r="A19" s="73">
        <v>9914</v>
      </c>
      <c r="B19" s="80" t="s">
        <v>151</v>
      </c>
      <c r="C19" s="51">
        <v>90</v>
      </c>
      <c r="D19" s="37">
        <f t="shared" si="0"/>
        <v>17</v>
      </c>
      <c r="E19" s="51">
        <v>105</v>
      </c>
      <c r="F19" s="37">
        <f t="shared" si="1"/>
        <v>5</v>
      </c>
      <c r="G19" s="51">
        <v>110</v>
      </c>
      <c r="H19" s="37">
        <f t="shared" si="2"/>
        <v>9</v>
      </c>
      <c r="I19" s="51">
        <v>110</v>
      </c>
      <c r="J19" s="37">
        <f t="shared" si="2"/>
        <v>25</v>
      </c>
      <c r="K19" s="51">
        <v>110</v>
      </c>
      <c r="L19" s="37">
        <f t="shared" si="2"/>
        <v>11</v>
      </c>
      <c r="M19" s="51">
        <v>117.5</v>
      </c>
      <c r="N19" s="37">
        <f t="shared" si="2"/>
        <v>15</v>
      </c>
      <c r="O19" s="51">
        <v>70</v>
      </c>
      <c r="P19" s="37">
        <f t="shared" si="2"/>
        <v>17</v>
      </c>
      <c r="Q19" s="51">
        <v>85</v>
      </c>
      <c r="R19" s="37">
        <f t="shared" si="2"/>
        <v>21</v>
      </c>
      <c r="S19" s="51">
        <v>109</v>
      </c>
      <c r="T19" s="37">
        <f t="shared" si="2"/>
        <v>11</v>
      </c>
      <c r="U19" s="51">
        <v>87</v>
      </c>
      <c r="V19" s="37">
        <f t="shared" si="3"/>
        <v>27</v>
      </c>
      <c r="W19" s="51" t="s">
        <v>351</v>
      </c>
      <c r="X19" s="37"/>
      <c r="Y19" s="51">
        <v>96.2</v>
      </c>
      <c r="Z19" s="37">
        <f t="shared" si="2"/>
        <v>25</v>
      </c>
      <c r="AA19" s="51">
        <v>53</v>
      </c>
      <c r="AB19" s="37">
        <f t="shared" si="4"/>
        <v>16</v>
      </c>
      <c r="AC19" s="51">
        <v>54</v>
      </c>
      <c r="AD19" s="37">
        <f t="shared" si="4"/>
        <v>29</v>
      </c>
      <c r="AE19" s="51">
        <v>92</v>
      </c>
      <c r="AF19" s="37">
        <f t="shared" si="7"/>
        <v>28</v>
      </c>
      <c r="AG19" s="51">
        <f t="shared" si="6"/>
        <v>92.05</v>
      </c>
      <c r="AH19" s="37">
        <f t="shared" si="5"/>
        <v>25</v>
      </c>
    </row>
    <row r="20" spans="1:34" ht="15" customHeight="1">
      <c r="A20" s="73">
        <v>9915</v>
      </c>
      <c r="B20" s="80" t="s">
        <v>153</v>
      </c>
      <c r="C20" s="51">
        <v>90</v>
      </c>
      <c r="D20" s="37">
        <f t="shared" si="0"/>
        <v>17</v>
      </c>
      <c r="E20" s="51">
        <v>105</v>
      </c>
      <c r="F20" s="37">
        <f t="shared" si="1"/>
        <v>5</v>
      </c>
      <c r="G20" s="51">
        <v>110</v>
      </c>
      <c r="H20" s="37">
        <f t="shared" si="2"/>
        <v>9</v>
      </c>
      <c r="I20" s="51">
        <v>120</v>
      </c>
      <c r="J20" s="37">
        <f t="shared" si="2"/>
        <v>5</v>
      </c>
      <c r="K20" s="51">
        <v>120</v>
      </c>
      <c r="L20" s="37">
        <f t="shared" si="2"/>
        <v>6</v>
      </c>
      <c r="M20" s="51">
        <v>107.5</v>
      </c>
      <c r="N20" s="37">
        <f t="shared" si="2"/>
        <v>27</v>
      </c>
      <c r="O20" s="51">
        <v>70</v>
      </c>
      <c r="P20" s="37">
        <f t="shared" si="2"/>
        <v>17</v>
      </c>
      <c r="Q20" s="51">
        <v>85</v>
      </c>
      <c r="R20" s="37">
        <f t="shared" si="2"/>
        <v>21</v>
      </c>
      <c r="S20" s="51">
        <v>118</v>
      </c>
      <c r="T20" s="37">
        <f t="shared" si="2"/>
        <v>2</v>
      </c>
      <c r="U20" s="51">
        <v>102.333333</v>
      </c>
      <c r="V20" s="37">
        <f t="shared" si="3"/>
        <v>13</v>
      </c>
      <c r="W20" s="51" t="s">
        <v>351</v>
      </c>
      <c r="X20" s="37"/>
      <c r="Y20" s="51">
        <v>84.2</v>
      </c>
      <c r="Z20" s="37">
        <f t="shared" si="2"/>
        <v>30</v>
      </c>
      <c r="AA20" s="51">
        <v>51</v>
      </c>
      <c r="AB20" s="37">
        <f t="shared" si="4"/>
        <v>19</v>
      </c>
      <c r="AC20" s="51">
        <v>60</v>
      </c>
      <c r="AD20" s="37">
        <f t="shared" si="4"/>
        <v>25</v>
      </c>
      <c r="AE20" s="51">
        <v>100</v>
      </c>
      <c r="AF20" s="37">
        <f t="shared" si="7"/>
        <v>13</v>
      </c>
      <c r="AG20" s="51">
        <f t="shared" si="6"/>
        <v>94.502380928571441</v>
      </c>
      <c r="AH20" s="37">
        <f t="shared" si="5"/>
        <v>14</v>
      </c>
    </row>
    <row r="21" spans="1:34" ht="15" customHeight="1">
      <c r="A21" s="73">
        <v>9916</v>
      </c>
      <c r="B21" s="80" t="s">
        <v>155</v>
      </c>
      <c r="C21" s="51">
        <v>78</v>
      </c>
      <c r="D21" s="37">
        <f t="shared" si="0"/>
        <v>29</v>
      </c>
      <c r="E21" s="51">
        <v>100</v>
      </c>
      <c r="F21" s="37">
        <f t="shared" si="1"/>
        <v>12</v>
      </c>
      <c r="G21" s="51">
        <v>120</v>
      </c>
      <c r="H21" s="37">
        <f t="shared" si="2"/>
        <v>3</v>
      </c>
      <c r="I21" s="51">
        <v>115</v>
      </c>
      <c r="J21" s="37">
        <f t="shared" si="2"/>
        <v>16</v>
      </c>
      <c r="K21" s="51">
        <v>100</v>
      </c>
      <c r="L21" s="37">
        <f t="shared" si="2"/>
        <v>22</v>
      </c>
      <c r="M21" s="51">
        <v>112.5</v>
      </c>
      <c r="N21" s="37">
        <f t="shared" si="2"/>
        <v>18</v>
      </c>
      <c r="O21" s="51">
        <v>75</v>
      </c>
      <c r="P21" s="37">
        <f t="shared" si="2"/>
        <v>12</v>
      </c>
      <c r="Q21" s="51">
        <v>86</v>
      </c>
      <c r="R21" s="37">
        <f t="shared" si="2"/>
        <v>17</v>
      </c>
      <c r="S21" s="51">
        <v>94</v>
      </c>
      <c r="T21" s="37">
        <f t="shared" si="2"/>
        <v>25</v>
      </c>
      <c r="U21" s="51">
        <v>99.333333300000007</v>
      </c>
      <c r="V21" s="37">
        <f t="shared" si="3"/>
        <v>15</v>
      </c>
      <c r="W21" s="51" t="s">
        <v>351</v>
      </c>
      <c r="X21" s="37"/>
      <c r="Y21" s="51">
        <v>112.8</v>
      </c>
      <c r="Z21" s="37">
        <f t="shared" si="2"/>
        <v>4</v>
      </c>
      <c r="AA21" s="51">
        <v>51</v>
      </c>
      <c r="AB21" s="37">
        <f t="shared" si="4"/>
        <v>19</v>
      </c>
      <c r="AC21" s="51">
        <v>72</v>
      </c>
      <c r="AD21" s="37">
        <f t="shared" si="4"/>
        <v>7</v>
      </c>
      <c r="AE21" s="51">
        <v>96</v>
      </c>
      <c r="AF21" s="37">
        <f t="shared" si="7"/>
        <v>25</v>
      </c>
      <c r="AG21" s="51">
        <f t="shared" si="6"/>
        <v>93.688095235714286</v>
      </c>
      <c r="AH21" s="37">
        <f t="shared" si="5"/>
        <v>20</v>
      </c>
    </row>
    <row r="22" spans="1:34" ht="15" customHeight="1">
      <c r="A22" s="73">
        <v>9917</v>
      </c>
      <c r="B22" s="80" t="s">
        <v>157</v>
      </c>
      <c r="C22" s="51">
        <v>90</v>
      </c>
      <c r="D22" s="37">
        <f t="shared" si="0"/>
        <v>17</v>
      </c>
      <c r="E22" s="51">
        <v>90</v>
      </c>
      <c r="F22" s="37">
        <f t="shared" si="1"/>
        <v>24</v>
      </c>
      <c r="G22" s="51">
        <v>100</v>
      </c>
      <c r="H22" s="37">
        <f t="shared" si="2"/>
        <v>22</v>
      </c>
      <c r="I22" s="51">
        <v>115</v>
      </c>
      <c r="J22" s="37">
        <f t="shared" si="2"/>
        <v>16</v>
      </c>
      <c r="K22" s="51">
        <v>100</v>
      </c>
      <c r="L22" s="37">
        <f t="shared" si="2"/>
        <v>22</v>
      </c>
      <c r="M22" s="51">
        <v>107.5</v>
      </c>
      <c r="N22" s="37">
        <f t="shared" si="2"/>
        <v>27</v>
      </c>
      <c r="O22" s="51">
        <v>75</v>
      </c>
      <c r="P22" s="37">
        <f t="shared" si="2"/>
        <v>12</v>
      </c>
      <c r="Q22" s="51">
        <v>91</v>
      </c>
      <c r="R22" s="37">
        <f t="shared" si="2"/>
        <v>7</v>
      </c>
      <c r="S22" s="51">
        <v>94</v>
      </c>
      <c r="T22" s="37">
        <f t="shared" si="2"/>
        <v>25</v>
      </c>
      <c r="U22" s="51">
        <v>89</v>
      </c>
      <c r="V22" s="37">
        <f t="shared" si="3"/>
        <v>26</v>
      </c>
      <c r="W22" s="51">
        <v>83.5</v>
      </c>
      <c r="X22" s="37">
        <f t="shared" si="2"/>
        <v>6</v>
      </c>
      <c r="Y22" s="51">
        <v>99.4</v>
      </c>
      <c r="Z22" s="37">
        <f t="shared" si="2"/>
        <v>20</v>
      </c>
      <c r="AA22" s="51">
        <v>60</v>
      </c>
      <c r="AB22" s="37">
        <f t="shared" si="4"/>
        <v>6</v>
      </c>
      <c r="AC22" s="51">
        <v>64</v>
      </c>
      <c r="AD22" s="37">
        <f t="shared" si="4"/>
        <v>18</v>
      </c>
      <c r="AE22" s="51">
        <v>100</v>
      </c>
      <c r="AF22" s="37">
        <f t="shared" si="7"/>
        <v>13</v>
      </c>
      <c r="AG22" s="51">
        <f t="shared" si="6"/>
        <v>91.064285714285717</v>
      </c>
      <c r="AH22" s="37">
        <f t="shared" si="5"/>
        <v>28</v>
      </c>
    </row>
    <row r="23" spans="1:34" ht="15" customHeight="1">
      <c r="A23" s="73">
        <v>9918</v>
      </c>
      <c r="B23" s="80" t="s">
        <v>160</v>
      </c>
      <c r="C23" s="51">
        <v>85</v>
      </c>
      <c r="D23" s="37">
        <f t="shared" si="0"/>
        <v>27</v>
      </c>
      <c r="E23" s="51">
        <v>100</v>
      </c>
      <c r="F23" s="37">
        <f t="shared" si="1"/>
        <v>12</v>
      </c>
      <c r="G23" s="51">
        <v>100</v>
      </c>
      <c r="H23" s="37">
        <f t="shared" si="2"/>
        <v>22</v>
      </c>
      <c r="I23" s="51">
        <v>117.5</v>
      </c>
      <c r="J23" s="37">
        <f t="shared" si="2"/>
        <v>8</v>
      </c>
      <c r="K23" s="51">
        <v>105</v>
      </c>
      <c r="L23" s="37">
        <f t="shared" si="2"/>
        <v>18</v>
      </c>
      <c r="M23" s="51">
        <v>125</v>
      </c>
      <c r="N23" s="37">
        <f t="shared" si="2"/>
        <v>5</v>
      </c>
      <c r="O23" s="51">
        <v>70</v>
      </c>
      <c r="P23" s="37">
        <f t="shared" si="2"/>
        <v>17</v>
      </c>
      <c r="Q23" s="51">
        <v>90</v>
      </c>
      <c r="R23" s="37">
        <f t="shared" si="2"/>
        <v>8</v>
      </c>
      <c r="S23" s="51">
        <v>90</v>
      </c>
      <c r="T23" s="37">
        <f t="shared" si="2"/>
        <v>27</v>
      </c>
      <c r="U23" s="51">
        <v>91.666666699999993</v>
      </c>
      <c r="V23" s="37">
        <f t="shared" si="3"/>
        <v>24</v>
      </c>
      <c r="W23" s="51" t="s">
        <v>351</v>
      </c>
      <c r="X23" s="37"/>
      <c r="Y23" s="51">
        <v>99.2</v>
      </c>
      <c r="Z23" s="37">
        <f t="shared" si="2"/>
        <v>21</v>
      </c>
      <c r="AA23" s="51">
        <v>47</v>
      </c>
      <c r="AB23" s="37">
        <f t="shared" si="4"/>
        <v>26</v>
      </c>
      <c r="AC23" s="51">
        <v>87</v>
      </c>
      <c r="AD23" s="37">
        <f t="shared" si="4"/>
        <v>3</v>
      </c>
      <c r="AE23" s="51">
        <v>92</v>
      </c>
      <c r="AF23" s="37">
        <f t="shared" si="7"/>
        <v>28</v>
      </c>
      <c r="AG23" s="51">
        <f t="shared" si="6"/>
        <v>92.811904764285714</v>
      </c>
      <c r="AH23" s="37">
        <f t="shared" si="5"/>
        <v>22</v>
      </c>
    </row>
    <row r="24" spans="1:34" ht="15" customHeight="1">
      <c r="A24" s="73">
        <v>9919</v>
      </c>
      <c r="B24" s="80" t="s">
        <v>162</v>
      </c>
      <c r="C24" s="51">
        <v>95</v>
      </c>
      <c r="D24" s="37">
        <f t="shared" si="0"/>
        <v>10</v>
      </c>
      <c r="E24" s="51">
        <v>105</v>
      </c>
      <c r="F24" s="37">
        <f t="shared" si="1"/>
        <v>5</v>
      </c>
      <c r="G24" s="51">
        <v>120</v>
      </c>
      <c r="H24" s="37">
        <f t="shared" si="2"/>
        <v>3</v>
      </c>
      <c r="I24" s="51">
        <v>115</v>
      </c>
      <c r="J24" s="37">
        <f t="shared" si="2"/>
        <v>16</v>
      </c>
      <c r="K24" s="51">
        <v>125</v>
      </c>
      <c r="L24" s="37">
        <f t="shared" si="2"/>
        <v>4</v>
      </c>
      <c r="M24" s="51">
        <v>125</v>
      </c>
      <c r="N24" s="37">
        <f t="shared" si="2"/>
        <v>5</v>
      </c>
      <c r="O24" s="51">
        <v>60</v>
      </c>
      <c r="P24" s="37">
        <f t="shared" si="2"/>
        <v>30</v>
      </c>
      <c r="Q24" s="51">
        <v>93</v>
      </c>
      <c r="R24" s="37">
        <f t="shared" si="2"/>
        <v>6</v>
      </c>
      <c r="S24" s="51">
        <v>117</v>
      </c>
      <c r="T24" s="37">
        <f t="shared" si="2"/>
        <v>3</v>
      </c>
      <c r="U24" s="51">
        <v>105.333333</v>
      </c>
      <c r="V24" s="37">
        <f t="shared" si="3"/>
        <v>10</v>
      </c>
      <c r="W24" s="51" t="s">
        <v>351</v>
      </c>
      <c r="X24" s="37"/>
      <c r="Y24" s="51">
        <v>117.8</v>
      </c>
      <c r="Z24" s="37">
        <f t="shared" si="2"/>
        <v>1</v>
      </c>
      <c r="AA24" s="51">
        <v>48.5</v>
      </c>
      <c r="AB24" s="37">
        <f t="shared" si="4"/>
        <v>25</v>
      </c>
      <c r="AC24" s="51">
        <v>70.5</v>
      </c>
      <c r="AD24" s="37">
        <f t="shared" si="4"/>
        <v>11</v>
      </c>
      <c r="AE24" s="51">
        <v>110</v>
      </c>
      <c r="AF24" s="37">
        <f t="shared" si="7"/>
        <v>2</v>
      </c>
      <c r="AG24" s="51">
        <f t="shared" si="6"/>
        <v>100.50952378571428</v>
      </c>
      <c r="AH24" s="37">
        <f t="shared" si="5"/>
        <v>4</v>
      </c>
    </row>
    <row r="25" spans="1:34" ht="15" customHeight="1">
      <c r="A25" s="74">
        <v>9920</v>
      </c>
      <c r="B25" s="81" t="s">
        <v>165</v>
      </c>
      <c r="C25" s="52">
        <v>95</v>
      </c>
      <c r="D25" s="39">
        <f t="shared" si="0"/>
        <v>10</v>
      </c>
      <c r="E25" s="52">
        <v>115</v>
      </c>
      <c r="F25" s="39">
        <f t="shared" si="1"/>
        <v>1</v>
      </c>
      <c r="G25" s="52">
        <v>110</v>
      </c>
      <c r="H25" s="39">
        <f t="shared" si="2"/>
        <v>9</v>
      </c>
      <c r="I25" s="52">
        <v>122.5</v>
      </c>
      <c r="J25" s="39">
        <f t="shared" si="2"/>
        <v>1</v>
      </c>
      <c r="K25" s="52">
        <v>110</v>
      </c>
      <c r="L25" s="39">
        <f t="shared" si="2"/>
        <v>11</v>
      </c>
      <c r="M25" s="52">
        <v>122.5</v>
      </c>
      <c r="N25" s="39">
        <f t="shared" si="2"/>
        <v>8</v>
      </c>
      <c r="O25" s="52">
        <v>65</v>
      </c>
      <c r="P25" s="39">
        <f t="shared" si="2"/>
        <v>23</v>
      </c>
      <c r="Q25" s="52">
        <v>88</v>
      </c>
      <c r="R25" s="39">
        <f t="shared" si="2"/>
        <v>9</v>
      </c>
      <c r="S25" s="52">
        <v>115</v>
      </c>
      <c r="T25" s="39">
        <f t="shared" si="2"/>
        <v>6</v>
      </c>
      <c r="U25" s="52">
        <v>115.333333</v>
      </c>
      <c r="V25" s="39">
        <f t="shared" si="3"/>
        <v>2</v>
      </c>
      <c r="W25" s="52" t="s">
        <v>351</v>
      </c>
      <c r="X25" s="39"/>
      <c r="Y25" s="52">
        <v>107.8</v>
      </c>
      <c r="Z25" s="39">
        <f t="shared" si="2"/>
        <v>8</v>
      </c>
      <c r="AA25" s="52">
        <v>58</v>
      </c>
      <c r="AB25" s="39">
        <f t="shared" si="4"/>
        <v>10</v>
      </c>
      <c r="AC25" s="52">
        <v>60.5</v>
      </c>
      <c r="AD25" s="39">
        <f t="shared" si="4"/>
        <v>24</v>
      </c>
      <c r="AE25" s="52">
        <v>105</v>
      </c>
      <c r="AF25" s="39">
        <f t="shared" si="7"/>
        <v>7</v>
      </c>
      <c r="AG25" s="52">
        <f t="shared" si="6"/>
        <v>99.259523785714279</v>
      </c>
      <c r="AH25" s="39">
        <f t="shared" si="5"/>
        <v>7</v>
      </c>
    </row>
    <row r="26" spans="1:34" ht="15" customHeight="1">
      <c r="A26" s="72">
        <v>9921</v>
      </c>
      <c r="B26" s="79" t="s">
        <v>168</v>
      </c>
      <c r="C26" s="50">
        <v>100</v>
      </c>
      <c r="D26" s="35">
        <f t="shared" si="0"/>
        <v>5</v>
      </c>
      <c r="E26" s="50">
        <v>105</v>
      </c>
      <c r="F26" s="35">
        <f t="shared" si="1"/>
        <v>5</v>
      </c>
      <c r="G26" s="50">
        <v>110</v>
      </c>
      <c r="H26" s="35">
        <f t="shared" si="2"/>
        <v>9</v>
      </c>
      <c r="I26" s="50">
        <v>122.5</v>
      </c>
      <c r="J26" s="35">
        <f t="shared" si="2"/>
        <v>1</v>
      </c>
      <c r="K26" s="50">
        <v>115</v>
      </c>
      <c r="L26" s="35">
        <f t="shared" si="2"/>
        <v>8</v>
      </c>
      <c r="M26" s="50">
        <v>135</v>
      </c>
      <c r="N26" s="35">
        <f t="shared" si="2"/>
        <v>1</v>
      </c>
      <c r="O26" s="50">
        <v>65</v>
      </c>
      <c r="P26" s="35">
        <f t="shared" si="2"/>
        <v>23</v>
      </c>
      <c r="Q26" s="50">
        <v>100</v>
      </c>
      <c r="R26" s="35">
        <f t="shared" si="2"/>
        <v>1</v>
      </c>
      <c r="S26" s="50">
        <v>122</v>
      </c>
      <c r="T26" s="35">
        <f t="shared" si="2"/>
        <v>1</v>
      </c>
      <c r="U26" s="50">
        <v>107.666667</v>
      </c>
      <c r="V26" s="35">
        <f t="shared" si="3"/>
        <v>6</v>
      </c>
      <c r="W26" s="50" t="s">
        <v>351</v>
      </c>
      <c r="X26" s="35"/>
      <c r="Y26" s="50">
        <v>107.8</v>
      </c>
      <c r="Z26" s="35">
        <f t="shared" si="2"/>
        <v>8</v>
      </c>
      <c r="AA26" s="50">
        <v>55</v>
      </c>
      <c r="AB26" s="35">
        <f t="shared" si="4"/>
        <v>13</v>
      </c>
      <c r="AC26" s="50">
        <v>89</v>
      </c>
      <c r="AD26" s="35">
        <f t="shared" si="4"/>
        <v>2</v>
      </c>
      <c r="AE26" s="50">
        <v>110</v>
      </c>
      <c r="AF26" s="35">
        <f t="shared" si="7"/>
        <v>2</v>
      </c>
      <c r="AG26" s="50">
        <f t="shared" si="6"/>
        <v>103.14047621428571</v>
      </c>
      <c r="AH26" s="35">
        <f t="shared" si="5"/>
        <v>2</v>
      </c>
    </row>
    <row r="27" spans="1:34" ht="15" customHeight="1">
      <c r="A27" s="73">
        <v>9922</v>
      </c>
      <c r="B27" s="80" t="s">
        <v>171</v>
      </c>
      <c r="C27" s="51">
        <v>95</v>
      </c>
      <c r="D27" s="37">
        <f t="shared" si="0"/>
        <v>10</v>
      </c>
      <c r="E27" s="51">
        <v>100</v>
      </c>
      <c r="F27" s="37">
        <f t="shared" si="1"/>
        <v>12</v>
      </c>
      <c r="G27" s="51">
        <v>120</v>
      </c>
      <c r="H27" s="37">
        <f t="shared" si="2"/>
        <v>3</v>
      </c>
      <c r="I27" s="51">
        <v>117.5</v>
      </c>
      <c r="J27" s="37">
        <f t="shared" si="2"/>
        <v>8</v>
      </c>
      <c r="K27" s="51">
        <v>100</v>
      </c>
      <c r="L27" s="37">
        <f t="shared" si="2"/>
        <v>22</v>
      </c>
      <c r="M27" s="51">
        <v>120</v>
      </c>
      <c r="N27" s="37">
        <f t="shared" si="2"/>
        <v>11</v>
      </c>
      <c r="O27" s="51">
        <v>70</v>
      </c>
      <c r="P27" s="37">
        <f t="shared" si="2"/>
        <v>17</v>
      </c>
      <c r="Q27" s="51">
        <v>87</v>
      </c>
      <c r="R27" s="37">
        <f t="shared" si="2"/>
        <v>14</v>
      </c>
      <c r="S27" s="51">
        <v>105</v>
      </c>
      <c r="T27" s="37">
        <f t="shared" si="2"/>
        <v>14</v>
      </c>
      <c r="U27" s="51">
        <v>105</v>
      </c>
      <c r="V27" s="37">
        <f t="shared" si="3"/>
        <v>11</v>
      </c>
      <c r="W27" s="51" t="s">
        <v>351</v>
      </c>
      <c r="X27" s="37"/>
      <c r="Y27" s="51">
        <v>115</v>
      </c>
      <c r="Z27" s="37">
        <f t="shared" si="2"/>
        <v>2</v>
      </c>
      <c r="AA27" s="51">
        <v>57</v>
      </c>
      <c r="AB27" s="37">
        <f t="shared" si="4"/>
        <v>12</v>
      </c>
      <c r="AC27" s="51">
        <v>73.5</v>
      </c>
      <c r="AD27" s="37">
        <f t="shared" si="4"/>
        <v>5</v>
      </c>
      <c r="AE27" s="51">
        <v>103</v>
      </c>
      <c r="AF27" s="37">
        <f t="shared" si="7"/>
        <v>11</v>
      </c>
      <c r="AG27" s="51">
        <f t="shared" si="6"/>
        <v>97.714285714285708</v>
      </c>
      <c r="AH27" s="37">
        <f t="shared" si="5"/>
        <v>10</v>
      </c>
    </row>
    <row r="28" spans="1:34" ht="15" customHeight="1">
      <c r="A28" s="73">
        <v>9923</v>
      </c>
      <c r="B28" s="80" t="s">
        <v>171</v>
      </c>
      <c r="C28" s="51">
        <v>90</v>
      </c>
      <c r="D28" s="37">
        <f t="shared" si="0"/>
        <v>17</v>
      </c>
      <c r="E28" s="51">
        <v>95</v>
      </c>
      <c r="F28" s="37">
        <f t="shared" si="1"/>
        <v>18</v>
      </c>
      <c r="G28" s="51">
        <v>100</v>
      </c>
      <c r="H28" s="37">
        <f t="shared" si="2"/>
        <v>22</v>
      </c>
      <c r="I28" s="51">
        <v>117.5</v>
      </c>
      <c r="J28" s="37">
        <f t="shared" si="2"/>
        <v>8</v>
      </c>
      <c r="K28" s="51">
        <v>100</v>
      </c>
      <c r="L28" s="37">
        <f t="shared" si="2"/>
        <v>22</v>
      </c>
      <c r="M28" s="51">
        <v>110</v>
      </c>
      <c r="N28" s="37">
        <f t="shared" si="2"/>
        <v>24</v>
      </c>
      <c r="O28" s="51">
        <v>65</v>
      </c>
      <c r="P28" s="37">
        <f t="shared" si="2"/>
        <v>23</v>
      </c>
      <c r="Q28" s="51">
        <v>88</v>
      </c>
      <c r="R28" s="37">
        <f t="shared" si="2"/>
        <v>9</v>
      </c>
      <c r="S28" s="51">
        <v>116</v>
      </c>
      <c r="T28" s="37">
        <f t="shared" si="2"/>
        <v>4</v>
      </c>
      <c r="U28" s="51">
        <v>109.333333</v>
      </c>
      <c r="V28" s="37">
        <f t="shared" si="3"/>
        <v>4</v>
      </c>
      <c r="W28" s="51" t="s">
        <v>351</v>
      </c>
      <c r="X28" s="37"/>
      <c r="Y28" s="51">
        <v>101.8</v>
      </c>
      <c r="Z28" s="37">
        <f t="shared" si="2"/>
        <v>17</v>
      </c>
      <c r="AA28" s="51">
        <v>52</v>
      </c>
      <c r="AB28" s="37">
        <f t="shared" si="4"/>
        <v>17</v>
      </c>
      <c r="AC28" s="51">
        <v>76</v>
      </c>
      <c r="AD28" s="37">
        <f t="shared" si="4"/>
        <v>4</v>
      </c>
      <c r="AE28" s="51">
        <v>99</v>
      </c>
      <c r="AF28" s="37">
        <f t="shared" si="7"/>
        <v>19</v>
      </c>
      <c r="AG28" s="51">
        <f t="shared" si="6"/>
        <v>94.259523785714279</v>
      </c>
      <c r="AH28" s="37">
        <f t="shared" si="5"/>
        <v>15</v>
      </c>
    </row>
    <row r="29" spans="1:34" ht="15" customHeight="1">
      <c r="A29" s="73">
        <v>9924</v>
      </c>
      <c r="B29" s="80" t="s">
        <v>171</v>
      </c>
      <c r="C29" s="51">
        <v>90</v>
      </c>
      <c r="D29" s="37">
        <f t="shared" si="0"/>
        <v>17</v>
      </c>
      <c r="E29" s="51">
        <v>95</v>
      </c>
      <c r="F29" s="37">
        <f t="shared" si="1"/>
        <v>18</v>
      </c>
      <c r="G29" s="51">
        <v>100</v>
      </c>
      <c r="H29" s="37">
        <f t="shared" si="2"/>
        <v>22</v>
      </c>
      <c r="I29" s="51">
        <v>112.5</v>
      </c>
      <c r="J29" s="37">
        <f t="shared" si="2"/>
        <v>23</v>
      </c>
      <c r="K29" s="51">
        <v>105</v>
      </c>
      <c r="L29" s="37">
        <f t="shared" si="2"/>
        <v>18</v>
      </c>
      <c r="M29" s="51">
        <v>112.5</v>
      </c>
      <c r="N29" s="37">
        <f t="shared" si="2"/>
        <v>18</v>
      </c>
      <c r="O29" s="51">
        <v>70</v>
      </c>
      <c r="P29" s="37">
        <f t="shared" si="2"/>
        <v>17</v>
      </c>
      <c r="Q29" s="51">
        <v>85</v>
      </c>
      <c r="R29" s="37">
        <f t="shared" si="2"/>
        <v>21</v>
      </c>
      <c r="S29" s="51">
        <v>110</v>
      </c>
      <c r="T29" s="37">
        <f t="shared" si="2"/>
        <v>10</v>
      </c>
      <c r="U29" s="51">
        <v>106</v>
      </c>
      <c r="V29" s="37">
        <f t="shared" si="3"/>
        <v>8</v>
      </c>
      <c r="W29" s="51" t="s">
        <v>351</v>
      </c>
      <c r="X29" s="37"/>
      <c r="Y29" s="51">
        <v>91.6</v>
      </c>
      <c r="Z29" s="37">
        <f t="shared" si="2"/>
        <v>28</v>
      </c>
      <c r="AA29" s="51">
        <v>47</v>
      </c>
      <c r="AB29" s="37">
        <f t="shared" si="4"/>
        <v>26</v>
      </c>
      <c r="AC29" s="51">
        <v>95</v>
      </c>
      <c r="AD29" s="37">
        <f t="shared" si="4"/>
        <v>1</v>
      </c>
      <c r="AE29" s="51">
        <v>99</v>
      </c>
      <c r="AF29" s="37">
        <f t="shared" si="7"/>
        <v>19</v>
      </c>
      <c r="AG29" s="51">
        <f t="shared" si="6"/>
        <v>94.185714285714283</v>
      </c>
      <c r="AH29" s="37">
        <f t="shared" si="5"/>
        <v>16</v>
      </c>
    </row>
    <row r="30" spans="1:34" ht="15" customHeight="1">
      <c r="A30" s="73">
        <v>9925</v>
      </c>
      <c r="B30" s="80" t="s">
        <v>176</v>
      </c>
      <c r="C30" s="51">
        <v>90</v>
      </c>
      <c r="D30" s="37">
        <f t="shared" si="0"/>
        <v>17</v>
      </c>
      <c r="E30" s="51">
        <v>90</v>
      </c>
      <c r="F30" s="37">
        <f t="shared" si="1"/>
        <v>24</v>
      </c>
      <c r="G30" s="51">
        <v>115</v>
      </c>
      <c r="H30" s="37">
        <f t="shared" si="2"/>
        <v>7</v>
      </c>
      <c r="I30" s="51">
        <v>105</v>
      </c>
      <c r="J30" s="37">
        <f t="shared" si="2"/>
        <v>28</v>
      </c>
      <c r="K30" s="51">
        <v>110</v>
      </c>
      <c r="L30" s="37">
        <f t="shared" si="2"/>
        <v>11</v>
      </c>
      <c r="M30" s="51">
        <v>115</v>
      </c>
      <c r="N30" s="37">
        <f t="shared" si="2"/>
        <v>17</v>
      </c>
      <c r="O30" s="51">
        <v>65</v>
      </c>
      <c r="P30" s="37">
        <f t="shared" si="2"/>
        <v>23</v>
      </c>
      <c r="Q30" s="51">
        <v>85</v>
      </c>
      <c r="R30" s="37">
        <f t="shared" si="2"/>
        <v>21</v>
      </c>
      <c r="S30" s="51">
        <v>107</v>
      </c>
      <c r="T30" s="37">
        <f t="shared" si="2"/>
        <v>12</v>
      </c>
      <c r="U30" s="51">
        <v>96</v>
      </c>
      <c r="V30" s="37">
        <f t="shared" si="3"/>
        <v>19</v>
      </c>
      <c r="W30" s="51">
        <v>84</v>
      </c>
      <c r="X30" s="37">
        <f t="shared" si="2"/>
        <v>5</v>
      </c>
      <c r="Y30" s="51">
        <v>100.8</v>
      </c>
      <c r="Z30" s="37">
        <f t="shared" si="2"/>
        <v>19</v>
      </c>
      <c r="AA30" s="51">
        <v>49</v>
      </c>
      <c r="AB30" s="37">
        <f t="shared" si="4"/>
        <v>23</v>
      </c>
      <c r="AC30" s="51">
        <v>58</v>
      </c>
      <c r="AD30" s="37">
        <f t="shared" si="4"/>
        <v>28</v>
      </c>
      <c r="AE30" s="51">
        <v>100</v>
      </c>
      <c r="AF30" s="37">
        <f t="shared" si="7"/>
        <v>13</v>
      </c>
      <c r="AG30" s="51">
        <f t="shared" si="6"/>
        <v>91.842857142857142</v>
      </c>
      <c r="AH30" s="37">
        <f t="shared" si="5"/>
        <v>26</v>
      </c>
    </row>
    <row r="31" spans="1:34" ht="15" customHeight="1">
      <c r="A31" s="73">
        <v>9926</v>
      </c>
      <c r="B31" s="80" t="s">
        <v>179</v>
      </c>
      <c r="C31" s="51">
        <v>105</v>
      </c>
      <c r="D31" s="37">
        <f t="shared" si="0"/>
        <v>3</v>
      </c>
      <c r="E31" s="51">
        <v>105</v>
      </c>
      <c r="F31" s="37">
        <f t="shared" si="1"/>
        <v>5</v>
      </c>
      <c r="G31" s="51">
        <v>120</v>
      </c>
      <c r="H31" s="37">
        <f t="shared" si="2"/>
        <v>3</v>
      </c>
      <c r="I31" s="51">
        <v>117.5</v>
      </c>
      <c r="J31" s="37">
        <f t="shared" si="2"/>
        <v>8</v>
      </c>
      <c r="K31" s="51">
        <v>120</v>
      </c>
      <c r="L31" s="37">
        <f t="shared" si="2"/>
        <v>6</v>
      </c>
      <c r="M31" s="51">
        <v>130</v>
      </c>
      <c r="N31" s="37">
        <f t="shared" si="2"/>
        <v>2</v>
      </c>
      <c r="O31" s="51">
        <v>65</v>
      </c>
      <c r="P31" s="37">
        <f t="shared" si="2"/>
        <v>23</v>
      </c>
      <c r="Q31" s="51">
        <v>84</v>
      </c>
      <c r="R31" s="37">
        <f t="shared" si="2"/>
        <v>28</v>
      </c>
      <c r="S31" s="51">
        <v>113</v>
      </c>
      <c r="T31" s="37">
        <f t="shared" si="2"/>
        <v>8</v>
      </c>
      <c r="U31" s="51">
        <v>111.666667</v>
      </c>
      <c r="V31" s="37">
        <f t="shared" si="3"/>
        <v>3</v>
      </c>
      <c r="W31" s="51" t="s">
        <v>351</v>
      </c>
      <c r="X31" s="37"/>
      <c r="Y31" s="51">
        <v>105.4</v>
      </c>
      <c r="Z31" s="37">
        <f t="shared" si="2"/>
        <v>11</v>
      </c>
      <c r="AA31" s="51">
        <v>50</v>
      </c>
      <c r="AB31" s="37">
        <f t="shared" si="4"/>
        <v>22</v>
      </c>
      <c r="AC31" s="51">
        <v>64</v>
      </c>
      <c r="AD31" s="37">
        <f t="shared" si="4"/>
        <v>18</v>
      </c>
      <c r="AE31" s="51">
        <v>105</v>
      </c>
      <c r="AF31" s="37">
        <f t="shared" si="7"/>
        <v>7</v>
      </c>
      <c r="AG31" s="51">
        <f t="shared" si="6"/>
        <v>99.683333357142857</v>
      </c>
      <c r="AH31" s="37">
        <f t="shared" si="5"/>
        <v>6</v>
      </c>
    </row>
    <row r="32" spans="1:34" ht="15" customHeight="1">
      <c r="A32" s="73">
        <v>9927</v>
      </c>
      <c r="B32" s="80" t="s">
        <v>182</v>
      </c>
      <c r="C32" s="51">
        <v>85</v>
      </c>
      <c r="D32" s="37">
        <f t="shared" si="0"/>
        <v>27</v>
      </c>
      <c r="E32" s="51">
        <v>85</v>
      </c>
      <c r="F32" s="37">
        <f t="shared" si="1"/>
        <v>28</v>
      </c>
      <c r="G32" s="51">
        <v>90</v>
      </c>
      <c r="H32" s="37">
        <f t="shared" si="2"/>
        <v>29</v>
      </c>
      <c r="I32" s="51">
        <v>117.5</v>
      </c>
      <c r="J32" s="37">
        <f t="shared" si="2"/>
        <v>8</v>
      </c>
      <c r="K32" s="51">
        <v>95</v>
      </c>
      <c r="L32" s="37">
        <f t="shared" si="2"/>
        <v>29</v>
      </c>
      <c r="M32" s="51">
        <v>107.5</v>
      </c>
      <c r="N32" s="37">
        <f t="shared" si="2"/>
        <v>27</v>
      </c>
      <c r="O32" s="51">
        <v>65</v>
      </c>
      <c r="P32" s="37">
        <f t="shared" si="2"/>
        <v>23</v>
      </c>
      <c r="Q32" s="51">
        <v>86</v>
      </c>
      <c r="R32" s="37">
        <f t="shared" si="2"/>
        <v>17</v>
      </c>
      <c r="S32" s="51">
        <v>86</v>
      </c>
      <c r="T32" s="37">
        <f t="shared" si="2"/>
        <v>29</v>
      </c>
      <c r="U32" s="51">
        <v>96</v>
      </c>
      <c r="V32" s="37">
        <f t="shared" si="3"/>
        <v>19</v>
      </c>
      <c r="W32" s="51" t="s">
        <v>351</v>
      </c>
      <c r="X32" s="37"/>
      <c r="Y32" s="51">
        <v>96.4</v>
      </c>
      <c r="Z32" s="37">
        <f t="shared" si="2"/>
        <v>24</v>
      </c>
      <c r="AA32" s="51">
        <v>47</v>
      </c>
      <c r="AB32" s="37">
        <f t="shared" si="4"/>
        <v>26</v>
      </c>
      <c r="AC32" s="51">
        <v>72.5</v>
      </c>
      <c r="AD32" s="37">
        <f t="shared" si="4"/>
        <v>6</v>
      </c>
      <c r="AE32" s="51">
        <v>95</v>
      </c>
      <c r="AF32" s="37">
        <f t="shared" si="7"/>
        <v>26</v>
      </c>
      <c r="AG32" s="51">
        <f t="shared" si="6"/>
        <v>87.421428571428578</v>
      </c>
      <c r="AH32" s="37">
        <f t="shared" si="5"/>
        <v>30</v>
      </c>
    </row>
    <row r="33" spans="1:34" ht="15" customHeight="1">
      <c r="A33" s="73">
        <v>9928</v>
      </c>
      <c r="B33" s="80" t="s">
        <v>184</v>
      </c>
      <c r="C33" s="51">
        <v>90</v>
      </c>
      <c r="D33" s="37">
        <f t="shared" si="0"/>
        <v>17</v>
      </c>
      <c r="E33" s="51">
        <v>80</v>
      </c>
      <c r="F33" s="37">
        <f t="shared" si="1"/>
        <v>29</v>
      </c>
      <c r="G33" s="51">
        <v>100</v>
      </c>
      <c r="H33" s="37">
        <f t="shared" si="2"/>
        <v>22</v>
      </c>
      <c r="I33" s="51">
        <v>117.5</v>
      </c>
      <c r="J33" s="37">
        <f t="shared" si="2"/>
        <v>8</v>
      </c>
      <c r="K33" s="51">
        <v>100</v>
      </c>
      <c r="L33" s="37">
        <f t="shared" si="2"/>
        <v>22</v>
      </c>
      <c r="M33" s="51">
        <v>110</v>
      </c>
      <c r="N33" s="37">
        <f t="shared" si="2"/>
        <v>24</v>
      </c>
      <c r="O33" s="51">
        <v>70</v>
      </c>
      <c r="P33" s="37">
        <f t="shared" si="2"/>
        <v>17</v>
      </c>
      <c r="Q33" s="51">
        <v>86</v>
      </c>
      <c r="R33" s="37">
        <f t="shared" si="2"/>
        <v>17</v>
      </c>
      <c r="S33" s="51">
        <v>96</v>
      </c>
      <c r="T33" s="37">
        <f t="shared" si="2"/>
        <v>24</v>
      </c>
      <c r="U33" s="51">
        <v>93</v>
      </c>
      <c r="V33" s="37">
        <f t="shared" si="3"/>
        <v>22</v>
      </c>
      <c r="W33" s="51">
        <v>83</v>
      </c>
      <c r="X33" s="37">
        <f t="shared" si="2"/>
        <v>7</v>
      </c>
      <c r="Y33" s="51">
        <v>101.6</v>
      </c>
      <c r="Z33" s="37">
        <f t="shared" si="2"/>
        <v>18</v>
      </c>
      <c r="AA33" s="51">
        <v>58</v>
      </c>
      <c r="AB33" s="37">
        <f t="shared" si="4"/>
        <v>10</v>
      </c>
      <c r="AC33" s="51">
        <v>51</v>
      </c>
      <c r="AD33" s="37">
        <f t="shared" si="4"/>
        <v>30</v>
      </c>
      <c r="AE33" s="51">
        <v>90</v>
      </c>
      <c r="AF33" s="37">
        <f t="shared" si="7"/>
        <v>30</v>
      </c>
      <c r="AG33" s="51">
        <f t="shared" si="6"/>
        <v>88.79285714285713</v>
      </c>
      <c r="AH33" s="37">
        <f t="shared" si="5"/>
        <v>29</v>
      </c>
    </row>
    <row r="34" spans="1:34" ht="15" customHeight="1">
      <c r="A34" s="73">
        <v>9929</v>
      </c>
      <c r="B34" s="80" t="s">
        <v>69</v>
      </c>
      <c r="C34" s="51">
        <v>75</v>
      </c>
      <c r="D34" s="37">
        <f t="shared" si="0"/>
        <v>30</v>
      </c>
      <c r="E34" s="51">
        <v>95</v>
      </c>
      <c r="F34" s="37">
        <f t="shared" si="1"/>
        <v>18</v>
      </c>
      <c r="G34" s="51">
        <v>110</v>
      </c>
      <c r="H34" s="37">
        <f t="shared" si="2"/>
        <v>9</v>
      </c>
      <c r="I34" s="51">
        <v>122.5</v>
      </c>
      <c r="J34" s="37">
        <f t="shared" si="2"/>
        <v>1</v>
      </c>
      <c r="K34" s="51">
        <v>110</v>
      </c>
      <c r="L34" s="37">
        <f t="shared" si="2"/>
        <v>11</v>
      </c>
      <c r="M34" s="51">
        <v>112.5</v>
      </c>
      <c r="N34" s="37">
        <f t="shared" si="2"/>
        <v>18</v>
      </c>
      <c r="O34" s="51">
        <v>65</v>
      </c>
      <c r="P34" s="37">
        <f t="shared" si="2"/>
        <v>23</v>
      </c>
      <c r="Q34" s="51">
        <v>87</v>
      </c>
      <c r="R34" s="37">
        <f t="shared" si="2"/>
        <v>14</v>
      </c>
      <c r="S34" s="51">
        <v>105</v>
      </c>
      <c r="T34" s="37">
        <f t="shared" si="2"/>
        <v>14</v>
      </c>
      <c r="U34" s="51">
        <v>92.333333300000007</v>
      </c>
      <c r="V34" s="37">
        <f t="shared" si="3"/>
        <v>23</v>
      </c>
      <c r="W34" s="51">
        <v>96.5</v>
      </c>
      <c r="X34" s="37">
        <f t="shared" si="2"/>
        <v>2</v>
      </c>
      <c r="Y34" s="51">
        <v>104.4</v>
      </c>
      <c r="Z34" s="37">
        <f t="shared" si="2"/>
        <v>12</v>
      </c>
      <c r="AA34" s="51">
        <v>62</v>
      </c>
      <c r="AB34" s="37">
        <f t="shared" si="4"/>
        <v>3</v>
      </c>
      <c r="AC34" s="51">
        <v>65</v>
      </c>
      <c r="AD34" s="37">
        <f t="shared" si="4"/>
        <v>16</v>
      </c>
      <c r="AE34" s="51">
        <v>100</v>
      </c>
      <c r="AF34" s="37">
        <f t="shared" si="7"/>
        <v>13</v>
      </c>
      <c r="AG34" s="51">
        <f t="shared" si="6"/>
        <v>93.266666664285722</v>
      </c>
      <c r="AH34" s="37">
        <f t="shared" si="5"/>
        <v>21</v>
      </c>
    </row>
    <row r="35" spans="1:34" ht="15" customHeight="1">
      <c r="A35" s="74">
        <v>9930</v>
      </c>
      <c r="B35" s="81" t="s">
        <v>187</v>
      </c>
      <c r="C35" s="52">
        <v>95</v>
      </c>
      <c r="D35" s="39">
        <f t="shared" si="0"/>
        <v>10</v>
      </c>
      <c r="E35" s="52">
        <v>100</v>
      </c>
      <c r="F35" s="39">
        <f t="shared" si="1"/>
        <v>12</v>
      </c>
      <c r="G35" s="52">
        <v>110</v>
      </c>
      <c r="H35" s="39">
        <f t="shared" si="2"/>
        <v>9</v>
      </c>
      <c r="I35" s="52">
        <v>115</v>
      </c>
      <c r="J35" s="39">
        <f t="shared" si="2"/>
        <v>16</v>
      </c>
      <c r="K35" s="52">
        <v>105</v>
      </c>
      <c r="L35" s="39">
        <f t="shared" si="2"/>
        <v>18</v>
      </c>
      <c r="M35" s="52">
        <v>117.5</v>
      </c>
      <c r="N35" s="39">
        <f t="shared" si="2"/>
        <v>15</v>
      </c>
      <c r="O35" s="52">
        <v>75</v>
      </c>
      <c r="P35" s="39">
        <f t="shared" si="2"/>
        <v>12</v>
      </c>
      <c r="Q35" s="52">
        <v>88</v>
      </c>
      <c r="R35" s="39">
        <f t="shared" si="2"/>
        <v>9</v>
      </c>
      <c r="S35" s="52">
        <v>105</v>
      </c>
      <c r="T35" s="39">
        <f t="shared" si="2"/>
        <v>14</v>
      </c>
      <c r="U35" s="52">
        <v>96.333333300000007</v>
      </c>
      <c r="V35" s="39">
        <f t="shared" si="3"/>
        <v>18</v>
      </c>
      <c r="W35" s="52" t="s">
        <v>351</v>
      </c>
      <c r="X35" s="39"/>
      <c r="Y35" s="52">
        <v>97.6</v>
      </c>
      <c r="Z35" s="39">
        <f t="shared" si="2"/>
        <v>22</v>
      </c>
      <c r="AA35" s="52">
        <v>49</v>
      </c>
      <c r="AB35" s="39">
        <f t="shared" si="4"/>
        <v>23</v>
      </c>
      <c r="AC35" s="52">
        <v>62.5</v>
      </c>
      <c r="AD35" s="39">
        <f t="shared" si="4"/>
        <v>21</v>
      </c>
      <c r="AE35" s="52">
        <v>98</v>
      </c>
      <c r="AF35" s="39">
        <f t="shared" si="7"/>
        <v>22</v>
      </c>
      <c r="AG35" s="52">
        <f t="shared" si="6"/>
        <v>93.852380949999997</v>
      </c>
      <c r="AH35" s="39">
        <f t="shared" si="5"/>
        <v>18</v>
      </c>
    </row>
    <row r="36" spans="1:34" s="2" customFormat="1" ht="15" customHeight="1">
      <c r="A36" s="16" t="s">
        <v>57</v>
      </c>
      <c r="C36" s="41">
        <f>AVERAGE(C6:C35)</f>
        <v>94.1</v>
      </c>
      <c r="D36" s="76"/>
      <c r="E36" s="41">
        <f>AVERAGE(E6:E35)</f>
        <v>98.333333333333329</v>
      </c>
      <c r="F36" s="76"/>
      <c r="G36" s="41">
        <f>AVERAGE(G6:G35)</f>
        <v>108.66666666666667</v>
      </c>
      <c r="H36" s="76"/>
      <c r="I36" s="41">
        <f>AVERAGE(I6:I35)</f>
        <v>115.25</v>
      </c>
      <c r="J36" s="76"/>
      <c r="K36" s="41">
        <f>AVERAGE(K6:K35)</f>
        <v>110.16666666666667</v>
      </c>
      <c r="L36" s="76"/>
      <c r="M36" s="41">
        <f>AVERAGE(M6:M35)</f>
        <v>117.66666666666667</v>
      </c>
      <c r="N36" s="76"/>
      <c r="O36" s="41">
        <f>AVERAGE(O6:O35)</f>
        <v>74.5</v>
      </c>
      <c r="P36" s="76"/>
      <c r="Q36" s="41">
        <f>AVERAGE(Q6:Q35)</f>
        <v>88.63333333333334</v>
      </c>
      <c r="R36" s="76"/>
      <c r="S36" s="41">
        <f>AVERAGE(S6:S35)</f>
        <v>104.7</v>
      </c>
      <c r="T36" s="76"/>
      <c r="U36" s="41">
        <f>AVERAGE(U6:U35)</f>
        <v>100.0919539862069</v>
      </c>
      <c r="V36" s="76"/>
      <c r="W36" s="41">
        <f>AVERAGE(W6:W35)</f>
        <v>87.055555555555557</v>
      </c>
      <c r="X36" s="76"/>
      <c r="Y36" s="41">
        <f>AVERAGE(Y6:Y35)</f>
        <v>102.44666666666669</v>
      </c>
      <c r="Z36" s="76"/>
      <c r="AA36" s="41">
        <f>AVERAGE(AA6:AA35)</f>
        <v>55.116666666666667</v>
      </c>
      <c r="AB36" s="76"/>
      <c r="AC36" s="41">
        <f>AVERAGE(AC6:AC35)</f>
        <v>67.849999999999994</v>
      </c>
      <c r="AD36" s="76"/>
      <c r="AE36" s="41">
        <f>AVERAGE(AE6:AE35)</f>
        <v>101.13333333333334</v>
      </c>
      <c r="AF36" s="76"/>
      <c r="AG36" s="41">
        <f>AVERAGE(AG6:AG35)</f>
        <v>95.613437115897469</v>
      </c>
      <c r="AH36" s="76"/>
    </row>
    <row r="37" spans="1:34" s="2" customFormat="1" ht="15" customHeight="1">
      <c r="A37" s="16" t="s">
        <v>27</v>
      </c>
      <c r="C37" s="2" t="s">
        <v>273</v>
      </c>
      <c r="E37" s="2" t="s">
        <v>314</v>
      </c>
      <c r="G37" s="2" t="s">
        <v>314</v>
      </c>
      <c r="I37" s="2" t="s">
        <v>384</v>
      </c>
      <c r="K37" s="16" t="s">
        <v>379</v>
      </c>
      <c r="M37" s="2" t="s">
        <v>370</v>
      </c>
      <c r="Q37" s="2" t="s">
        <v>333</v>
      </c>
      <c r="AA37" s="2" t="s">
        <v>447</v>
      </c>
      <c r="AC37" s="2" t="s">
        <v>462</v>
      </c>
      <c r="AE37" s="2" t="s">
        <v>414</v>
      </c>
    </row>
    <row r="38" spans="1:34" ht="15" customHeight="1"/>
    <row r="39" spans="1:34" ht="15" customHeight="1">
      <c r="A39" s="2" t="s">
        <v>352</v>
      </c>
    </row>
    <row r="40" spans="1:34" ht="15" customHeight="1"/>
    <row r="41" spans="1:34" ht="15" customHeight="1"/>
    <row r="42" spans="1:34" ht="15" customHeight="1"/>
    <row r="43" spans="1:34" ht="15" customHeight="1"/>
    <row r="44" spans="1:34" ht="15" customHeight="1"/>
    <row r="45" spans="1:34" ht="15" customHeight="1"/>
    <row r="46" spans="1:34" ht="15" customHeight="1"/>
    <row r="47" spans="1:34" ht="15" customHeight="1"/>
    <row r="48" spans="1:3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conditionalFormatting sqref="C6:AH35">
    <cfRule type="cellIs" dxfId="8" priority="1" stopIfTrue="1" operator="greaterThan">
      <formula>991194</formula>
    </cfRule>
  </conditionalFormatting>
  <pageMargins left="0.7" right="0.7" top="0.75" bottom="0.75" header="0.3" footer="0.3"/>
  <ignoredErrors>
    <ignoredError sqref="AG6:AG3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E4EE-724A-476D-99E1-069F300DAA11}">
  <dimension ref="A1:AV37"/>
  <sheetViews>
    <sheetView zoomScale="85" zoomScaleNormal="85" workbookViewId="0">
      <pane ySplit="5" topLeftCell="A6" activePane="bottomLeft" state="frozen"/>
      <selection pane="bottomLeft" activeCell="AT4" sqref="AT4"/>
    </sheetView>
  </sheetViews>
  <sheetFormatPr defaultRowHeight="15.6" customHeight="1"/>
  <cols>
    <col min="1" max="1" width="8.85546875" style="15"/>
    <col min="2" max="2" width="25.7109375" style="6" customWidth="1"/>
    <col min="3" max="3" width="8.140625" style="6" customWidth="1"/>
    <col min="4" max="4" width="6.28515625" style="6" customWidth="1"/>
    <col min="5" max="5" width="5.7109375" style="6" customWidth="1"/>
    <col min="6" max="6" width="8.140625" style="6" customWidth="1"/>
    <col min="7" max="7" width="6.28515625" style="6" customWidth="1"/>
    <col min="8" max="8" width="5.7109375" style="6" customWidth="1"/>
    <col min="9" max="9" width="8.140625" style="6" customWidth="1"/>
    <col min="10" max="10" width="6.28515625" style="6" customWidth="1"/>
    <col min="11" max="11" width="5.7109375" style="6" customWidth="1"/>
    <col min="12" max="12" width="8.140625" style="6" customWidth="1"/>
    <col min="13" max="13" width="6.28515625" style="6" customWidth="1"/>
    <col min="14" max="14" width="5.7109375" style="6" customWidth="1"/>
    <col min="15" max="15" width="8.140625" style="6" customWidth="1"/>
    <col min="16" max="16" width="6.28515625" style="6" customWidth="1"/>
    <col min="17" max="17" width="5.7109375" style="6" customWidth="1"/>
    <col min="18" max="18" width="8.140625" style="6" customWidth="1"/>
    <col min="19" max="19" width="6.28515625" style="6" customWidth="1"/>
    <col min="20" max="20" width="5.7109375" style="6" customWidth="1"/>
    <col min="21" max="21" width="8.140625" style="6" customWidth="1"/>
    <col min="22" max="22" width="6.28515625" style="6" customWidth="1"/>
    <col min="23" max="23" width="5.7109375" style="6" customWidth="1"/>
    <col min="24" max="24" width="8.140625" style="6" customWidth="1"/>
    <col min="25" max="25" width="6.28515625" style="6" customWidth="1"/>
    <col min="26" max="26" width="5.7109375" style="6" customWidth="1"/>
    <col min="27" max="27" width="8.85546875" style="6"/>
    <col min="28" max="28" width="7.7109375" style="6" customWidth="1"/>
    <col min="29" max="29" width="6.28515625" style="6" customWidth="1"/>
    <col min="30" max="30" width="5.7109375" style="6" customWidth="1"/>
    <col min="31" max="31" width="7.7109375" style="6" customWidth="1"/>
    <col min="32" max="32" width="6.28515625" style="6" customWidth="1"/>
    <col min="33" max="33" width="5.7109375" style="6" customWidth="1"/>
    <col min="34" max="34" width="7.7109375" style="6" customWidth="1"/>
    <col min="35" max="35" width="6.28515625" style="6" customWidth="1"/>
    <col min="36" max="36" width="5.7109375" style="6" customWidth="1"/>
    <col min="37" max="37" width="7.7109375" style="6" customWidth="1"/>
    <col min="38" max="38" width="6.28515625" style="6" customWidth="1"/>
    <col min="39" max="39" width="5.7109375" style="6" customWidth="1"/>
    <col min="40" max="40" width="7.7109375" style="6" customWidth="1"/>
    <col min="41" max="41" width="6.28515625" style="6" customWidth="1"/>
    <col min="42" max="42" width="5.7109375" style="6" customWidth="1"/>
    <col min="43" max="43" width="7.7109375" style="6" customWidth="1"/>
    <col min="44" max="44" width="6.28515625" style="6" customWidth="1"/>
    <col min="45" max="45" width="5.7109375" style="6" customWidth="1"/>
    <col min="46" max="46" width="8.140625" style="6" customWidth="1"/>
    <col min="47" max="47" width="6.28515625" style="6" customWidth="1"/>
    <col min="48" max="48" width="5.7109375" style="6" customWidth="1"/>
    <col min="49" max="255" width="8.85546875" style="6"/>
    <col min="256" max="256" width="25.7109375" style="6" customWidth="1"/>
    <col min="257" max="258" width="6.28515625" style="6" customWidth="1"/>
    <col min="259" max="259" width="5.7109375" style="6" customWidth="1"/>
    <col min="260" max="261" width="6.28515625" style="6" customWidth="1"/>
    <col min="262" max="262" width="5.7109375" style="6" customWidth="1"/>
    <col min="263" max="264" width="6.28515625" style="6" customWidth="1"/>
    <col min="265" max="265" width="5.7109375" style="6" customWidth="1"/>
    <col min="266" max="267" width="6.28515625" style="6" customWidth="1"/>
    <col min="268" max="268" width="5.7109375" style="6" customWidth="1"/>
    <col min="269" max="270" width="6.28515625" style="6" customWidth="1"/>
    <col min="271" max="271" width="5.7109375" style="6" customWidth="1"/>
    <col min="272" max="273" width="6.28515625" style="6" customWidth="1"/>
    <col min="274" max="274" width="5.7109375" style="6" customWidth="1"/>
    <col min="275" max="276" width="6.28515625" style="6" customWidth="1"/>
    <col min="277" max="277" width="5.7109375" style="6" customWidth="1"/>
    <col min="278" max="279" width="6.28515625" style="6" customWidth="1"/>
    <col min="280" max="280" width="5.7109375" style="6" customWidth="1"/>
    <col min="281" max="282" width="6.28515625" style="6" customWidth="1"/>
    <col min="283" max="283" width="5.7109375" style="6" customWidth="1"/>
    <col min="284" max="285" width="6.28515625" style="6" customWidth="1"/>
    <col min="286" max="286" width="5.7109375" style="6" customWidth="1"/>
    <col min="287" max="288" width="6.28515625" style="6" customWidth="1"/>
    <col min="289" max="289" width="5.7109375" style="6" customWidth="1"/>
    <col min="290" max="511" width="8.85546875" style="6"/>
    <col min="512" max="512" width="25.7109375" style="6" customWidth="1"/>
    <col min="513" max="514" width="6.28515625" style="6" customWidth="1"/>
    <col min="515" max="515" width="5.7109375" style="6" customWidth="1"/>
    <col min="516" max="517" width="6.28515625" style="6" customWidth="1"/>
    <col min="518" max="518" width="5.7109375" style="6" customWidth="1"/>
    <col min="519" max="520" width="6.28515625" style="6" customWidth="1"/>
    <col min="521" max="521" width="5.7109375" style="6" customWidth="1"/>
    <col min="522" max="523" width="6.28515625" style="6" customWidth="1"/>
    <col min="524" max="524" width="5.7109375" style="6" customWidth="1"/>
    <col min="525" max="526" width="6.28515625" style="6" customWidth="1"/>
    <col min="527" max="527" width="5.7109375" style="6" customWidth="1"/>
    <col min="528" max="529" width="6.28515625" style="6" customWidth="1"/>
    <col min="530" max="530" width="5.7109375" style="6" customWidth="1"/>
    <col min="531" max="532" width="6.28515625" style="6" customWidth="1"/>
    <col min="533" max="533" width="5.7109375" style="6" customWidth="1"/>
    <col min="534" max="535" width="6.28515625" style="6" customWidth="1"/>
    <col min="536" max="536" width="5.7109375" style="6" customWidth="1"/>
    <col min="537" max="538" width="6.28515625" style="6" customWidth="1"/>
    <col min="539" max="539" width="5.7109375" style="6" customWidth="1"/>
    <col min="540" max="541" width="6.28515625" style="6" customWidth="1"/>
    <col min="542" max="542" width="5.7109375" style="6" customWidth="1"/>
    <col min="543" max="544" width="6.28515625" style="6" customWidth="1"/>
    <col min="545" max="545" width="5.7109375" style="6" customWidth="1"/>
    <col min="546" max="767" width="8.85546875" style="6"/>
    <col min="768" max="768" width="25.7109375" style="6" customWidth="1"/>
    <col min="769" max="770" width="6.28515625" style="6" customWidth="1"/>
    <col min="771" max="771" width="5.7109375" style="6" customWidth="1"/>
    <col min="772" max="773" width="6.28515625" style="6" customWidth="1"/>
    <col min="774" max="774" width="5.7109375" style="6" customWidth="1"/>
    <col min="775" max="776" width="6.28515625" style="6" customWidth="1"/>
    <col min="777" max="777" width="5.7109375" style="6" customWidth="1"/>
    <col min="778" max="779" width="6.28515625" style="6" customWidth="1"/>
    <col min="780" max="780" width="5.7109375" style="6" customWidth="1"/>
    <col min="781" max="782" width="6.28515625" style="6" customWidth="1"/>
    <col min="783" max="783" width="5.7109375" style="6" customWidth="1"/>
    <col min="784" max="785" width="6.28515625" style="6" customWidth="1"/>
    <col min="786" max="786" width="5.7109375" style="6" customWidth="1"/>
    <col min="787" max="788" width="6.28515625" style="6" customWidth="1"/>
    <col min="789" max="789" width="5.7109375" style="6" customWidth="1"/>
    <col min="790" max="791" width="6.28515625" style="6" customWidth="1"/>
    <col min="792" max="792" width="5.7109375" style="6" customWidth="1"/>
    <col min="793" max="794" width="6.28515625" style="6" customWidth="1"/>
    <col min="795" max="795" width="5.7109375" style="6" customWidth="1"/>
    <col min="796" max="797" width="6.28515625" style="6" customWidth="1"/>
    <col min="798" max="798" width="5.7109375" style="6" customWidth="1"/>
    <col min="799" max="800" width="6.28515625" style="6" customWidth="1"/>
    <col min="801" max="801" width="5.7109375" style="6" customWidth="1"/>
    <col min="802" max="1023" width="8.85546875" style="6"/>
    <col min="1024" max="1024" width="25.7109375" style="6" customWidth="1"/>
    <col min="1025" max="1026" width="6.28515625" style="6" customWidth="1"/>
    <col min="1027" max="1027" width="5.7109375" style="6" customWidth="1"/>
    <col min="1028" max="1029" width="6.28515625" style="6" customWidth="1"/>
    <col min="1030" max="1030" width="5.7109375" style="6" customWidth="1"/>
    <col min="1031" max="1032" width="6.28515625" style="6" customWidth="1"/>
    <col min="1033" max="1033" width="5.7109375" style="6" customWidth="1"/>
    <col min="1034" max="1035" width="6.28515625" style="6" customWidth="1"/>
    <col min="1036" max="1036" width="5.7109375" style="6" customWidth="1"/>
    <col min="1037" max="1038" width="6.28515625" style="6" customWidth="1"/>
    <col min="1039" max="1039" width="5.7109375" style="6" customWidth="1"/>
    <col min="1040" max="1041" width="6.28515625" style="6" customWidth="1"/>
    <col min="1042" max="1042" width="5.7109375" style="6" customWidth="1"/>
    <col min="1043" max="1044" width="6.28515625" style="6" customWidth="1"/>
    <col min="1045" max="1045" width="5.7109375" style="6" customWidth="1"/>
    <col min="1046" max="1047" width="6.28515625" style="6" customWidth="1"/>
    <col min="1048" max="1048" width="5.7109375" style="6" customWidth="1"/>
    <col min="1049" max="1050" width="6.28515625" style="6" customWidth="1"/>
    <col min="1051" max="1051" width="5.7109375" style="6" customWidth="1"/>
    <col min="1052" max="1053" width="6.28515625" style="6" customWidth="1"/>
    <col min="1054" max="1054" width="5.7109375" style="6" customWidth="1"/>
    <col min="1055" max="1056" width="6.28515625" style="6" customWidth="1"/>
    <col min="1057" max="1057" width="5.7109375" style="6" customWidth="1"/>
    <col min="1058" max="1279" width="8.85546875" style="6"/>
    <col min="1280" max="1280" width="25.7109375" style="6" customWidth="1"/>
    <col min="1281" max="1282" width="6.28515625" style="6" customWidth="1"/>
    <col min="1283" max="1283" width="5.7109375" style="6" customWidth="1"/>
    <col min="1284" max="1285" width="6.28515625" style="6" customWidth="1"/>
    <col min="1286" max="1286" width="5.7109375" style="6" customWidth="1"/>
    <col min="1287" max="1288" width="6.28515625" style="6" customWidth="1"/>
    <col min="1289" max="1289" width="5.7109375" style="6" customWidth="1"/>
    <col min="1290" max="1291" width="6.28515625" style="6" customWidth="1"/>
    <col min="1292" max="1292" width="5.7109375" style="6" customWidth="1"/>
    <col min="1293" max="1294" width="6.28515625" style="6" customWidth="1"/>
    <col min="1295" max="1295" width="5.7109375" style="6" customWidth="1"/>
    <col min="1296" max="1297" width="6.28515625" style="6" customWidth="1"/>
    <col min="1298" max="1298" width="5.7109375" style="6" customWidth="1"/>
    <col min="1299" max="1300" width="6.28515625" style="6" customWidth="1"/>
    <col min="1301" max="1301" width="5.7109375" style="6" customWidth="1"/>
    <col min="1302" max="1303" width="6.28515625" style="6" customWidth="1"/>
    <col min="1304" max="1304" width="5.7109375" style="6" customWidth="1"/>
    <col min="1305" max="1306" width="6.28515625" style="6" customWidth="1"/>
    <col min="1307" max="1307" width="5.7109375" style="6" customWidth="1"/>
    <col min="1308" max="1309" width="6.28515625" style="6" customWidth="1"/>
    <col min="1310" max="1310" width="5.7109375" style="6" customWidth="1"/>
    <col min="1311" max="1312" width="6.28515625" style="6" customWidth="1"/>
    <col min="1313" max="1313" width="5.7109375" style="6" customWidth="1"/>
    <col min="1314" max="1535" width="8.85546875" style="6"/>
    <col min="1536" max="1536" width="25.7109375" style="6" customWidth="1"/>
    <col min="1537" max="1538" width="6.28515625" style="6" customWidth="1"/>
    <col min="1539" max="1539" width="5.7109375" style="6" customWidth="1"/>
    <col min="1540" max="1541" width="6.28515625" style="6" customWidth="1"/>
    <col min="1542" max="1542" width="5.7109375" style="6" customWidth="1"/>
    <col min="1543" max="1544" width="6.28515625" style="6" customWidth="1"/>
    <col min="1545" max="1545" width="5.7109375" style="6" customWidth="1"/>
    <col min="1546" max="1547" width="6.28515625" style="6" customWidth="1"/>
    <col min="1548" max="1548" width="5.7109375" style="6" customWidth="1"/>
    <col min="1549" max="1550" width="6.28515625" style="6" customWidth="1"/>
    <col min="1551" max="1551" width="5.7109375" style="6" customWidth="1"/>
    <col min="1552" max="1553" width="6.28515625" style="6" customWidth="1"/>
    <col min="1554" max="1554" width="5.7109375" style="6" customWidth="1"/>
    <col min="1555" max="1556" width="6.28515625" style="6" customWidth="1"/>
    <col min="1557" max="1557" width="5.7109375" style="6" customWidth="1"/>
    <col min="1558" max="1559" width="6.28515625" style="6" customWidth="1"/>
    <col min="1560" max="1560" width="5.7109375" style="6" customWidth="1"/>
    <col min="1561" max="1562" width="6.28515625" style="6" customWidth="1"/>
    <col min="1563" max="1563" width="5.7109375" style="6" customWidth="1"/>
    <col min="1564" max="1565" width="6.28515625" style="6" customWidth="1"/>
    <col min="1566" max="1566" width="5.7109375" style="6" customWidth="1"/>
    <col min="1567" max="1568" width="6.28515625" style="6" customWidth="1"/>
    <col min="1569" max="1569" width="5.7109375" style="6" customWidth="1"/>
    <col min="1570" max="1791" width="8.85546875" style="6"/>
    <col min="1792" max="1792" width="25.7109375" style="6" customWidth="1"/>
    <col min="1793" max="1794" width="6.28515625" style="6" customWidth="1"/>
    <col min="1795" max="1795" width="5.7109375" style="6" customWidth="1"/>
    <col min="1796" max="1797" width="6.28515625" style="6" customWidth="1"/>
    <col min="1798" max="1798" width="5.7109375" style="6" customWidth="1"/>
    <col min="1799" max="1800" width="6.28515625" style="6" customWidth="1"/>
    <col min="1801" max="1801" width="5.7109375" style="6" customWidth="1"/>
    <col min="1802" max="1803" width="6.28515625" style="6" customWidth="1"/>
    <col min="1804" max="1804" width="5.7109375" style="6" customWidth="1"/>
    <col min="1805" max="1806" width="6.28515625" style="6" customWidth="1"/>
    <col min="1807" max="1807" width="5.7109375" style="6" customWidth="1"/>
    <col min="1808" max="1809" width="6.28515625" style="6" customWidth="1"/>
    <col min="1810" max="1810" width="5.7109375" style="6" customWidth="1"/>
    <col min="1811" max="1812" width="6.28515625" style="6" customWidth="1"/>
    <col min="1813" max="1813" width="5.7109375" style="6" customWidth="1"/>
    <col min="1814" max="1815" width="6.28515625" style="6" customWidth="1"/>
    <col min="1816" max="1816" width="5.7109375" style="6" customWidth="1"/>
    <col min="1817" max="1818" width="6.28515625" style="6" customWidth="1"/>
    <col min="1819" max="1819" width="5.7109375" style="6" customWidth="1"/>
    <col min="1820" max="1821" width="6.28515625" style="6" customWidth="1"/>
    <col min="1822" max="1822" width="5.7109375" style="6" customWidth="1"/>
    <col min="1823" max="1824" width="6.28515625" style="6" customWidth="1"/>
    <col min="1825" max="1825" width="5.7109375" style="6" customWidth="1"/>
    <col min="1826" max="2047" width="8.85546875" style="6"/>
    <col min="2048" max="2048" width="25.7109375" style="6" customWidth="1"/>
    <col min="2049" max="2050" width="6.28515625" style="6" customWidth="1"/>
    <col min="2051" max="2051" width="5.7109375" style="6" customWidth="1"/>
    <col min="2052" max="2053" width="6.28515625" style="6" customWidth="1"/>
    <col min="2054" max="2054" width="5.7109375" style="6" customWidth="1"/>
    <col min="2055" max="2056" width="6.28515625" style="6" customWidth="1"/>
    <col min="2057" max="2057" width="5.7109375" style="6" customWidth="1"/>
    <col min="2058" max="2059" width="6.28515625" style="6" customWidth="1"/>
    <col min="2060" max="2060" width="5.7109375" style="6" customWidth="1"/>
    <col min="2061" max="2062" width="6.28515625" style="6" customWidth="1"/>
    <col min="2063" max="2063" width="5.7109375" style="6" customWidth="1"/>
    <col min="2064" max="2065" width="6.28515625" style="6" customWidth="1"/>
    <col min="2066" max="2066" width="5.7109375" style="6" customWidth="1"/>
    <col min="2067" max="2068" width="6.28515625" style="6" customWidth="1"/>
    <col min="2069" max="2069" width="5.7109375" style="6" customWidth="1"/>
    <col min="2070" max="2071" width="6.28515625" style="6" customWidth="1"/>
    <col min="2072" max="2072" width="5.7109375" style="6" customWidth="1"/>
    <col min="2073" max="2074" width="6.28515625" style="6" customWidth="1"/>
    <col min="2075" max="2075" width="5.7109375" style="6" customWidth="1"/>
    <col min="2076" max="2077" width="6.28515625" style="6" customWidth="1"/>
    <col min="2078" max="2078" width="5.7109375" style="6" customWidth="1"/>
    <col min="2079" max="2080" width="6.28515625" style="6" customWidth="1"/>
    <col min="2081" max="2081" width="5.7109375" style="6" customWidth="1"/>
    <col min="2082" max="2303" width="8.85546875" style="6"/>
    <col min="2304" max="2304" width="25.7109375" style="6" customWidth="1"/>
    <col min="2305" max="2306" width="6.28515625" style="6" customWidth="1"/>
    <col min="2307" max="2307" width="5.7109375" style="6" customWidth="1"/>
    <col min="2308" max="2309" width="6.28515625" style="6" customWidth="1"/>
    <col min="2310" max="2310" width="5.7109375" style="6" customWidth="1"/>
    <col min="2311" max="2312" width="6.28515625" style="6" customWidth="1"/>
    <col min="2313" max="2313" width="5.7109375" style="6" customWidth="1"/>
    <col min="2314" max="2315" width="6.28515625" style="6" customWidth="1"/>
    <col min="2316" max="2316" width="5.7109375" style="6" customWidth="1"/>
    <col min="2317" max="2318" width="6.28515625" style="6" customWidth="1"/>
    <col min="2319" max="2319" width="5.7109375" style="6" customWidth="1"/>
    <col min="2320" max="2321" width="6.28515625" style="6" customWidth="1"/>
    <col min="2322" max="2322" width="5.7109375" style="6" customWidth="1"/>
    <col min="2323" max="2324" width="6.28515625" style="6" customWidth="1"/>
    <col min="2325" max="2325" width="5.7109375" style="6" customWidth="1"/>
    <col min="2326" max="2327" width="6.28515625" style="6" customWidth="1"/>
    <col min="2328" max="2328" width="5.7109375" style="6" customWidth="1"/>
    <col min="2329" max="2330" width="6.28515625" style="6" customWidth="1"/>
    <col min="2331" max="2331" width="5.7109375" style="6" customWidth="1"/>
    <col min="2332" max="2333" width="6.28515625" style="6" customWidth="1"/>
    <col min="2334" max="2334" width="5.7109375" style="6" customWidth="1"/>
    <col min="2335" max="2336" width="6.28515625" style="6" customWidth="1"/>
    <col min="2337" max="2337" width="5.7109375" style="6" customWidth="1"/>
    <col min="2338" max="2559" width="8.85546875" style="6"/>
    <col min="2560" max="2560" width="25.7109375" style="6" customWidth="1"/>
    <col min="2561" max="2562" width="6.28515625" style="6" customWidth="1"/>
    <col min="2563" max="2563" width="5.7109375" style="6" customWidth="1"/>
    <col min="2564" max="2565" width="6.28515625" style="6" customWidth="1"/>
    <col min="2566" max="2566" width="5.7109375" style="6" customWidth="1"/>
    <col min="2567" max="2568" width="6.28515625" style="6" customWidth="1"/>
    <col min="2569" max="2569" width="5.7109375" style="6" customWidth="1"/>
    <col min="2570" max="2571" width="6.28515625" style="6" customWidth="1"/>
    <col min="2572" max="2572" width="5.7109375" style="6" customWidth="1"/>
    <col min="2573" max="2574" width="6.28515625" style="6" customWidth="1"/>
    <col min="2575" max="2575" width="5.7109375" style="6" customWidth="1"/>
    <col min="2576" max="2577" width="6.28515625" style="6" customWidth="1"/>
    <col min="2578" max="2578" width="5.7109375" style="6" customWidth="1"/>
    <col min="2579" max="2580" width="6.28515625" style="6" customWidth="1"/>
    <col min="2581" max="2581" width="5.7109375" style="6" customWidth="1"/>
    <col min="2582" max="2583" width="6.28515625" style="6" customWidth="1"/>
    <col min="2584" max="2584" width="5.7109375" style="6" customWidth="1"/>
    <col min="2585" max="2586" width="6.28515625" style="6" customWidth="1"/>
    <col min="2587" max="2587" width="5.7109375" style="6" customWidth="1"/>
    <col min="2588" max="2589" width="6.28515625" style="6" customWidth="1"/>
    <col min="2590" max="2590" width="5.7109375" style="6" customWidth="1"/>
    <col min="2591" max="2592" width="6.28515625" style="6" customWidth="1"/>
    <col min="2593" max="2593" width="5.7109375" style="6" customWidth="1"/>
    <col min="2594" max="2815" width="8.85546875" style="6"/>
    <col min="2816" max="2816" width="25.7109375" style="6" customWidth="1"/>
    <col min="2817" max="2818" width="6.28515625" style="6" customWidth="1"/>
    <col min="2819" max="2819" width="5.7109375" style="6" customWidth="1"/>
    <col min="2820" max="2821" width="6.28515625" style="6" customWidth="1"/>
    <col min="2822" max="2822" width="5.7109375" style="6" customWidth="1"/>
    <col min="2823" max="2824" width="6.28515625" style="6" customWidth="1"/>
    <col min="2825" max="2825" width="5.7109375" style="6" customWidth="1"/>
    <col min="2826" max="2827" width="6.28515625" style="6" customWidth="1"/>
    <col min="2828" max="2828" width="5.7109375" style="6" customWidth="1"/>
    <col min="2829" max="2830" width="6.28515625" style="6" customWidth="1"/>
    <col min="2831" max="2831" width="5.7109375" style="6" customWidth="1"/>
    <col min="2832" max="2833" width="6.28515625" style="6" customWidth="1"/>
    <col min="2834" max="2834" width="5.7109375" style="6" customWidth="1"/>
    <col min="2835" max="2836" width="6.28515625" style="6" customWidth="1"/>
    <col min="2837" max="2837" width="5.7109375" style="6" customWidth="1"/>
    <col min="2838" max="2839" width="6.28515625" style="6" customWidth="1"/>
    <col min="2840" max="2840" width="5.7109375" style="6" customWidth="1"/>
    <col min="2841" max="2842" width="6.28515625" style="6" customWidth="1"/>
    <col min="2843" max="2843" width="5.7109375" style="6" customWidth="1"/>
    <col min="2844" max="2845" width="6.28515625" style="6" customWidth="1"/>
    <col min="2846" max="2846" width="5.7109375" style="6" customWidth="1"/>
    <col min="2847" max="2848" width="6.28515625" style="6" customWidth="1"/>
    <col min="2849" max="2849" width="5.7109375" style="6" customWidth="1"/>
    <col min="2850" max="3071" width="8.85546875" style="6"/>
    <col min="3072" max="3072" width="25.7109375" style="6" customWidth="1"/>
    <col min="3073" max="3074" width="6.28515625" style="6" customWidth="1"/>
    <col min="3075" max="3075" width="5.7109375" style="6" customWidth="1"/>
    <col min="3076" max="3077" width="6.28515625" style="6" customWidth="1"/>
    <col min="3078" max="3078" width="5.7109375" style="6" customWidth="1"/>
    <col min="3079" max="3080" width="6.28515625" style="6" customWidth="1"/>
    <col min="3081" max="3081" width="5.7109375" style="6" customWidth="1"/>
    <col min="3082" max="3083" width="6.28515625" style="6" customWidth="1"/>
    <col min="3084" max="3084" width="5.7109375" style="6" customWidth="1"/>
    <col min="3085" max="3086" width="6.28515625" style="6" customWidth="1"/>
    <col min="3087" max="3087" width="5.7109375" style="6" customWidth="1"/>
    <col min="3088" max="3089" width="6.28515625" style="6" customWidth="1"/>
    <col min="3090" max="3090" width="5.7109375" style="6" customWidth="1"/>
    <col min="3091" max="3092" width="6.28515625" style="6" customWidth="1"/>
    <col min="3093" max="3093" width="5.7109375" style="6" customWidth="1"/>
    <col min="3094" max="3095" width="6.28515625" style="6" customWidth="1"/>
    <col min="3096" max="3096" width="5.7109375" style="6" customWidth="1"/>
    <col min="3097" max="3098" width="6.28515625" style="6" customWidth="1"/>
    <col min="3099" max="3099" width="5.7109375" style="6" customWidth="1"/>
    <col min="3100" max="3101" width="6.28515625" style="6" customWidth="1"/>
    <col min="3102" max="3102" width="5.7109375" style="6" customWidth="1"/>
    <col min="3103" max="3104" width="6.28515625" style="6" customWidth="1"/>
    <col min="3105" max="3105" width="5.7109375" style="6" customWidth="1"/>
    <col min="3106" max="3327" width="8.85546875" style="6"/>
    <col min="3328" max="3328" width="25.7109375" style="6" customWidth="1"/>
    <col min="3329" max="3330" width="6.28515625" style="6" customWidth="1"/>
    <col min="3331" max="3331" width="5.7109375" style="6" customWidth="1"/>
    <col min="3332" max="3333" width="6.28515625" style="6" customWidth="1"/>
    <col min="3334" max="3334" width="5.7109375" style="6" customWidth="1"/>
    <col min="3335" max="3336" width="6.28515625" style="6" customWidth="1"/>
    <col min="3337" max="3337" width="5.7109375" style="6" customWidth="1"/>
    <col min="3338" max="3339" width="6.28515625" style="6" customWidth="1"/>
    <col min="3340" max="3340" width="5.7109375" style="6" customWidth="1"/>
    <col min="3341" max="3342" width="6.28515625" style="6" customWidth="1"/>
    <col min="3343" max="3343" width="5.7109375" style="6" customWidth="1"/>
    <col min="3344" max="3345" width="6.28515625" style="6" customWidth="1"/>
    <col min="3346" max="3346" width="5.7109375" style="6" customWidth="1"/>
    <col min="3347" max="3348" width="6.28515625" style="6" customWidth="1"/>
    <col min="3349" max="3349" width="5.7109375" style="6" customWidth="1"/>
    <col min="3350" max="3351" width="6.28515625" style="6" customWidth="1"/>
    <col min="3352" max="3352" width="5.7109375" style="6" customWidth="1"/>
    <col min="3353" max="3354" width="6.28515625" style="6" customWidth="1"/>
    <col min="3355" max="3355" width="5.7109375" style="6" customWidth="1"/>
    <col min="3356" max="3357" width="6.28515625" style="6" customWidth="1"/>
    <col min="3358" max="3358" width="5.7109375" style="6" customWidth="1"/>
    <col min="3359" max="3360" width="6.28515625" style="6" customWidth="1"/>
    <col min="3361" max="3361" width="5.7109375" style="6" customWidth="1"/>
    <col min="3362" max="3583" width="8.85546875" style="6"/>
    <col min="3584" max="3584" width="25.7109375" style="6" customWidth="1"/>
    <col min="3585" max="3586" width="6.28515625" style="6" customWidth="1"/>
    <col min="3587" max="3587" width="5.7109375" style="6" customWidth="1"/>
    <col min="3588" max="3589" width="6.28515625" style="6" customWidth="1"/>
    <col min="3590" max="3590" width="5.7109375" style="6" customWidth="1"/>
    <col min="3591" max="3592" width="6.28515625" style="6" customWidth="1"/>
    <col min="3593" max="3593" width="5.7109375" style="6" customWidth="1"/>
    <col min="3594" max="3595" width="6.28515625" style="6" customWidth="1"/>
    <col min="3596" max="3596" width="5.7109375" style="6" customWidth="1"/>
    <col min="3597" max="3598" width="6.28515625" style="6" customWidth="1"/>
    <col min="3599" max="3599" width="5.7109375" style="6" customWidth="1"/>
    <col min="3600" max="3601" width="6.28515625" style="6" customWidth="1"/>
    <col min="3602" max="3602" width="5.7109375" style="6" customWidth="1"/>
    <col min="3603" max="3604" width="6.28515625" style="6" customWidth="1"/>
    <col min="3605" max="3605" width="5.7109375" style="6" customWidth="1"/>
    <col min="3606" max="3607" width="6.28515625" style="6" customWidth="1"/>
    <col min="3608" max="3608" width="5.7109375" style="6" customWidth="1"/>
    <col min="3609" max="3610" width="6.28515625" style="6" customWidth="1"/>
    <col min="3611" max="3611" width="5.7109375" style="6" customWidth="1"/>
    <col min="3612" max="3613" width="6.28515625" style="6" customWidth="1"/>
    <col min="3614" max="3614" width="5.7109375" style="6" customWidth="1"/>
    <col min="3615" max="3616" width="6.28515625" style="6" customWidth="1"/>
    <col min="3617" max="3617" width="5.7109375" style="6" customWidth="1"/>
    <col min="3618" max="3839" width="8.85546875" style="6"/>
    <col min="3840" max="3840" width="25.7109375" style="6" customWidth="1"/>
    <col min="3841" max="3842" width="6.28515625" style="6" customWidth="1"/>
    <col min="3843" max="3843" width="5.7109375" style="6" customWidth="1"/>
    <col min="3844" max="3845" width="6.28515625" style="6" customWidth="1"/>
    <col min="3846" max="3846" width="5.7109375" style="6" customWidth="1"/>
    <col min="3847" max="3848" width="6.28515625" style="6" customWidth="1"/>
    <col min="3849" max="3849" width="5.7109375" style="6" customWidth="1"/>
    <col min="3850" max="3851" width="6.28515625" style="6" customWidth="1"/>
    <col min="3852" max="3852" width="5.7109375" style="6" customWidth="1"/>
    <col min="3853" max="3854" width="6.28515625" style="6" customWidth="1"/>
    <col min="3855" max="3855" width="5.7109375" style="6" customWidth="1"/>
    <col min="3856" max="3857" width="6.28515625" style="6" customWidth="1"/>
    <col min="3858" max="3858" width="5.7109375" style="6" customWidth="1"/>
    <col min="3859" max="3860" width="6.28515625" style="6" customWidth="1"/>
    <col min="3861" max="3861" width="5.7109375" style="6" customWidth="1"/>
    <col min="3862" max="3863" width="6.28515625" style="6" customWidth="1"/>
    <col min="3864" max="3864" width="5.7109375" style="6" customWidth="1"/>
    <col min="3865" max="3866" width="6.28515625" style="6" customWidth="1"/>
    <col min="3867" max="3867" width="5.7109375" style="6" customWidth="1"/>
    <col min="3868" max="3869" width="6.28515625" style="6" customWidth="1"/>
    <col min="3870" max="3870" width="5.7109375" style="6" customWidth="1"/>
    <col min="3871" max="3872" width="6.28515625" style="6" customWidth="1"/>
    <col min="3873" max="3873" width="5.7109375" style="6" customWidth="1"/>
    <col min="3874" max="4095" width="8.85546875" style="6"/>
    <col min="4096" max="4096" width="25.7109375" style="6" customWidth="1"/>
    <col min="4097" max="4098" width="6.28515625" style="6" customWidth="1"/>
    <col min="4099" max="4099" width="5.7109375" style="6" customWidth="1"/>
    <col min="4100" max="4101" width="6.28515625" style="6" customWidth="1"/>
    <col min="4102" max="4102" width="5.7109375" style="6" customWidth="1"/>
    <col min="4103" max="4104" width="6.28515625" style="6" customWidth="1"/>
    <col min="4105" max="4105" width="5.7109375" style="6" customWidth="1"/>
    <col min="4106" max="4107" width="6.28515625" style="6" customWidth="1"/>
    <col min="4108" max="4108" width="5.7109375" style="6" customWidth="1"/>
    <col min="4109" max="4110" width="6.28515625" style="6" customWidth="1"/>
    <col min="4111" max="4111" width="5.7109375" style="6" customWidth="1"/>
    <col min="4112" max="4113" width="6.28515625" style="6" customWidth="1"/>
    <col min="4114" max="4114" width="5.7109375" style="6" customWidth="1"/>
    <col min="4115" max="4116" width="6.28515625" style="6" customWidth="1"/>
    <col min="4117" max="4117" width="5.7109375" style="6" customWidth="1"/>
    <col min="4118" max="4119" width="6.28515625" style="6" customWidth="1"/>
    <col min="4120" max="4120" width="5.7109375" style="6" customWidth="1"/>
    <col min="4121" max="4122" width="6.28515625" style="6" customWidth="1"/>
    <col min="4123" max="4123" width="5.7109375" style="6" customWidth="1"/>
    <col min="4124" max="4125" width="6.28515625" style="6" customWidth="1"/>
    <col min="4126" max="4126" width="5.7109375" style="6" customWidth="1"/>
    <col min="4127" max="4128" width="6.28515625" style="6" customWidth="1"/>
    <col min="4129" max="4129" width="5.7109375" style="6" customWidth="1"/>
    <col min="4130" max="4351" width="8.85546875" style="6"/>
    <col min="4352" max="4352" width="25.7109375" style="6" customWidth="1"/>
    <col min="4353" max="4354" width="6.28515625" style="6" customWidth="1"/>
    <col min="4355" max="4355" width="5.7109375" style="6" customWidth="1"/>
    <col min="4356" max="4357" width="6.28515625" style="6" customWidth="1"/>
    <col min="4358" max="4358" width="5.7109375" style="6" customWidth="1"/>
    <col min="4359" max="4360" width="6.28515625" style="6" customWidth="1"/>
    <col min="4361" max="4361" width="5.7109375" style="6" customWidth="1"/>
    <col min="4362" max="4363" width="6.28515625" style="6" customWidth="1"/>
    <col min="4364" max="4364" width="5.7109375" style="6" customWidth="1"/>
    <col min="4365" max="4366" width="6.28515625" style="6" customWidth="1"/>
    <col min="4367" max="4367" width="5.7109375" style="6" customWidth="1"/>
    <col min="4368" max="4369" width="6.28515625" style="6" customWidth="1"/>
    <col min="4370" max="4370" width="5.7109375" style="6" customWidth="1"/>
    <col min="4371" max="4372" width="6.28515625" style="6" customWidth="1"/>
    <col min="4373" max="4373" width="5.7109375" style="6" customWidth="1"/>
    <col min="4374" max="4375" width="6.28515625" style="6" customWidth="1"/>
    <col min="4376" max="4376" width="5.7109375" style="6" customWidth="1"/>
    <col min="4377" max="4378" width="6.28515625" style="6" customWidth="1"/>
    <col min="4379" max="4379" width="5.7109375" style="6" customWidth="1"/>
    <col min="4380" max="4381" width="6.28515625" style="6" customWidth="1"/>
    <col min="4382" max="4382" width="5.7109375" style="6" customWidth="1"/>
    <col min="4383" max="4384" width="6.28515625" style="6" customWidth="1"/>
    <col min="4385" max="4385" width="5.7109375" style="6" customWidth="1"/>
    <col min="4386" max="4607" width="8.85546875" style="6"/>
    <col min="4608" max="4608" width="25.7109375" style="6" customWidth="1"/>
    <col min="4609" max="4610" width="6.28515625" style="6" customWidth="1"/>
    <col min="4611" max="4611" width="5.7109375" style="6" customWidth="1"/>
    <col min="4612" max="4613" width="6.28515625" style="6" customWidth="1"/>
    <col min="4614" max="4614" width="5.7109375" style="6" customWidth="1"/>
    <col min="4615" max="4616" width="6.28515625" style="6" customWidth="1"/>
    <col min="4617" max="4617" width="5.7109375" style="6" customWidth="1"/>
    <col min="4618" max="4619" width="6.28515625" style="6" customWidth="1"/>
    <col min="4620" max="4620" width="5.7109375" style="6" customWidth="1"/>
    <col min="4621" max="4622" width="6.28515625" style="6" customWidth="1"/>
    <col min="4623" max="4623" width="5.7109375" style="6" customWidth="1"/>
    <col min="4624" max="4625" width="6.28515625" style="6" customWidth="1"/>
    <col min="4626" max="4626" width="5.7109375" style="6" customWidth="1"/>
    <col min="4627" max="4628" width="6.28515625" style="6" customWidth="1"/>
    <col min="4629" max="4629" width="5.7109375" style="6" customWidth="1"/>
    <col min="4630" max="4631" width="6.28515625" style="6" customWidth="1"/>
    <col min="4632" max="4632" width="5.7109375" style="6" customWidth="1"/>
    <col min="4633" max="4634" width="6.28515625" style="6" customWidth="1"/>
    <col min="4635" max="4635" width="5.7109375" style="6" customWidth="1"/>
    <col min="4636" max="4637" width="6.28515625" style="6" customWidth="1"/>
    <col min="4638" max="4638" width="5.7109375" style="6" customWidth="1"/>
    <col min="4639" max="4640" width="6.28515625" style="6" customWidth="1"/>
    <col min="4641" max="4641" width="5.7109375" style="6" customWidth="1"/>
    <col min="4642" max="4863" width="8.85546875" style="6"/>
    <col min="4864" max="4864" width="25.7109375" style="6" customWidth="1"/>
    <col min="4865" max="4866" width="6.28515625" style="6" customWidth="1"/>
    <col min="4867" max="4867" width="5.7109375" style="6" customWidth="1"/>
    <col min="4868" max="4869" width="6.28515625" style="6" customWidth="1"/>
    <col min="4870" max="4870" width="5.7109375" style="6" customWidth="1"/>
    <col min="4871" max="4872" width="6.28515625" style="6" customWidth="1"/>
    <col min="4873" max="4873" width="5.7109375" style="6" customWidth="1"/>
    <col min="4874" max="4875" width="6.28515625" style="6" customWidth="1"/>
    <col min="4876" max="4876" width="5.7109375" style="6" customWidth="1"/>
    <col min="4877" max="4878" width="6.28515625" style="6" customWidth="1"/>
    <col min="4879" max="4879" width="5.7109375" style="6" customWidth="1"/>
    <col min="4880" max="4881" width="6.28515625" style="6" customWidth="1"/>
    <col min="4882" max="4882" width="5.7109375" style="6" customWidth="1"/>
    <col min="4883" max="4884" width="6.28515625" style="6" customWidth="1"/>
    <col min="4885" max="4885" width="5.7109375" style="6" customWidth="1"/>
    <col min="4886" max="4887" width="6.28515625" style="6" customWidth="1"/>
    <col min="4888" max="4888" width="5.7109375" style="6" customWidth="1"/>
    <col min="4889" max="4890" width="6.28515625" style="6" customWidth="1"/>
    <col min="4891" max="4891" width="5.7109375" style="6" customWidth="1"/>
    <col min="4892" max="4893" width="6.28515625" style="6" customWidth="1"/>
    <col min="4894" max="4894" width="5.7109375" style="6" customWidth="1"/>
    <col min="4895" max="4896" width="6.28515625" style="6" customWidth="1"/>
    <col min="4897" max="4897" width="5.7109375" style="6" customWidth="1"/>
    <col min="4898" max="5119" width="8.85546875" style="6"/>
    <col min="5120" max="5120" width="25.7109375" style="6" customWidth="1"/>
    <col min="5121" max="5122" width="6.28515625" style="6" customWidth="1"/>
    <col min="5123" max="5123" width="5.7109375" style="6" customWidth="1"/>
    <col min="5124" max="5125" width="6.28515625" style="6" customWidth="1"/>
    <col min="5126" max="5126" width="5.7109375" style="6" customWidth="1"/>
    <col min="5127" max="5128" width="6.28515625" style="6" customWidth="1"/>
    <col min="5129" max="5129" width="5.7109375" style="6" customWidth="1"/>
    <col min="5130" max="5131" width="6.28515625" style="6" customWidth="1"/>
    <col min="5132" max="5132" width="5.7109375" style="6" customWidth="1"/>
    <col min="5133" max="5134" width="6.28515625" style="6" customWidth="1"/>
    <col min="5135" max="5135" width="5.7109375" style="6" customWidth="1"/>
    <col min="5136" max="5137" width="6.28515625" style="6" customWidth="1"/>
    <col min="5138" max="5138" width="5.7109375" style="6" customWidth="1"/>
    <col min="5139" max="5140" width="6.28515625" style="6" customWidth="1"/>
    <col min="5141" max="5141" width="5.7109375" style="6" customWidth="1"/>
    <col min="5142" max="5143" width="6.28515625" style="6" customWidth="1"/>
    <col min="5144" max="5144" width="5.7109375" style="6" customWidth="1"/>
    <col min="5145" max="5146" width="6.28515625" style="6" customWidth="1"/>
    <col min="5147" max="5147" width="5.7109375" style="6" customWidth="1"/>
    <col min="5148" max="5149" width="6.28515625" style="6" customWidth="1"/>
    <col min="5150" max="5150" width="5.7109375" style="6" customWidth="1"/>
    <col min="5151" max="5152" width="6.28515625" style="6" customWidth="1"/>
    <col min="5153" max="5153" width="5.7109375" style="6" customWidth="1"/>
    <col min="5154" max="5375" width="8.85546875" style="6"/>
    <col min="5376" max="5376" width="25.7109375" style="6" customWidth="1"/>
    <col min="5377" max="5378" width="6.28515625" style="6" customWidth="1"/>
    <col min="5379" max="5379" width="5.7109375" style="6" customWidth="1"/>
    <col min="5380" max="5381" width="6.28515625" style="6" customWidth="1"/>
    <col min="5382" max="5382" width="5.7109375" style="6" customWidth="1"/>
    <col min="5383" max="5384" width="6.28515625" style="6" customWidth="1"/>
    <col min="5385" max="5385" width="5.7109375" style="6" customWidth="1"/>
    <col min="5386" max="5387" width="6.28515625" style="6" customWidth="1"/>
    <col min="5388" max="5388" width="5.7109375" style="6" customWidth="1"/>
    <col min="5389" max="5390" width="6.28515625" style="6" customWidth="1"/>
    <col min="5391" max="5391" width="5.7109375" style="6" customWidth="1"/>
    <col min="5392" max="5393" width="6.28515625" style="6" customWidth="1"/>
    <col min="5394" max="5394" width="5.7109375" style="6" customWidth="1"/>
    <col min="5395" max="5396" width="6.28515625" style="6" customWidth="1"/>
    <col min="5397" max="5397" width="5.7109375" style="6" customWidth="1"/>
    <col min="5398" max="5399" width="6.28515625" style="6" customWidth="1"/>
    <col min="5400" max="5400" width="5.7109375" style="6" customWidth="1"/>
    <col min="5401" max="5402" width="6.28515625" style="6" customWidth="1"/>
    <col min="5403" max="5403" width="5.7109375" style="6" customWidth="1"/>
    <col min="5404" max="5405" width="6.28515625" style="6" customWidth="1"/>
    <col min="5406" max="5406" width="5.7109375" style="6" customWidth="1"/>
    <col min="5407" max="5408" width="6.28515625" style="6" customWidth="1"/>
    <col min="5409" max="5409" width="5.7109375" style="6" customWidth="1"/>
    <col min="5410" max="5631" width="8.85546875" style="6"/>
    <col min="5632" max="5632" width="25.7109375" style="6" customWidth="1"/>
    <col min="5633" max="5634" width="6.28515625" style="6" customWidth="1"/>
    <col min="5635" max="5635" width="5.7109375" style="6" customWidth="1"/>
    <col min="5636" max="5637" width="6.28515625" style="6" customWidth="1"/>
    <col min="5638" max="5638" width="5.7109375" style="6" customWidth="1"/>
    <col min="5639" max="5640" width="6.28515625" style="6" customWidth="1"/>
    <col min="5641" max="5641" width="5.7109375" style="6" customWidth="1"/>
    <col min="5642" max="5643" width="6.28515625" style="6" customWidth="1"/>
    <col min="5644" max="5644" width="5.7109375" style="6" customWidth="1"/>
    <col min="5645" max="5646" width="6.28515625" style="6" customWidth="1"/>
    <col min="5647" max="5647" width="5.7109375" style="6" customWidth="1"/>
    <col min="5648" max="5649" width="6.28515625" style="6" customWidth="1"/>
    <col min="5650" max="5650" width="5.7109375" style="6" customWidth="1"/>
    <col min="5651" max="5652" width="6.28515625" style="6" customWidth="1"/>
    <col min="5653" max="5653" width="5.7109375" style="6" customWidth="1"/>
    <col min="5654" max="5655" width="6.28515625" style="6" customWidth="1"/>
    <col min="5656" max="5656" width="5.7109375" style="6" customWidth="1"/>
    <col min="5657" max="5658" width="6.28515625" style="6" customWidth="1"/>
    <col min="5659" max="5659" width="5.7109375" style="6" customWidth="1"/>
    <col min="5660" max="5661" width="6.28515625" style="6" customWidth="1"/>
    <col min="5662" max="5662" width="5.7109375" style="6" customWidth="1"/>
    <col min="5663" max="5664" width="6.28515625" style="6" customWidth="1"/>
    <col min="5665" max="5665" width="5.7109375" style="6" customWidth="1"/>
    <col min="5666" max="5887" width="8.85546875" style="6"/>
    <col min="5888" max="5888" width="25.7109375" style="6" customWidth="1"/>
    <col min="5889" max="5890" width="6.28515625" style="6" customWidth="1"/>
    <col min="5891" max="5891" width="5.7109375" style="6" customWidth="1"/>
    <col min="5892" max="5893" width="6.28515625" style="6" customWidth="1"/>
    <col min="5894" max="5894" width="5.7109375" style="6" customWidth="1"/>
    <col min="5895" max="5896" width="6.28515625" style="6" customWidth="1"/>
    <col min="5897" max="5897" width="5.7109375" style="6" customWidth="1"/>
    <col min="5898" max="5899" width="6.28515625" style="6" customWidth="1"/>
    <col min="5900" max="5900" width="5.7109375" style="6" customWidth="1"/>
    <col min="5901" max="5902" width="6.28515625" style="6" customWidth="1"/>
    <col min="5903" max="5903" width="5.7109375" style="6" customWidth="1"/>
    <col min="5904" max="5905" width="6.28515625" style="6" customWidth="1"/>
    <col min="5906" max="5906" width="5.7109375" style="6" customWidth="1"/>
    <col min="5907" max="5908" width="6.28515625" style="6" customWidth="1"/>
    <col min="5909" max="5909" width="5.7109375" style="6" customWidth="1"/>
    <col min="5910" max="5911" width="6.28515625" style="6" customWidth="1"/>
    <col min="5912" max="5912" width="5.7109375" style="6" customWidth="1"/>
    <col min="5913" max="5914" width="6.28515625" style="6" customWidth="1"/>
    <col min="5915" max="5915" width="5.7109375" style="6" customWidth="1"/>
    <col min="5916" max="5917" width="6.28515625" style="6" customWidth="1"/>
    <col min="5918" max="5918" width="5.7109375" style="6" customWidth="1"/>
    <col min="5919" max="5920" width="6.28515625" style="6" customWidth="1"/>
    <col min="5921" max="5921" width="5.7109375" style="6" customWidth="1"/>
    <col min="5922" max="6143" width="8.85546875" style="6"/>
    <col min="6144" max="6144" width="25.7109375" style="6" customWidth="1"/>
    <col min="6145" max="6146" width="6.28515625" style="6" customWidth="1"/>
    <col min="6147" max="6147" width="5.7109375" style="6" customWidth="1"/>
    <col min="6148" max="6149" width="6.28515625" style="6" customWidth="1"/>
    <col min="6150" max="6150" width="5.7109375" style="6" customWidth="1"/>
    <col min="6151" max="6152" width="6.28515625" style="6" customWidth="1"/>
    <col min="6153" max="6153" width="5.7109375" style="6" customWidth="1"/>
    <col min="6154" max="6155" width="6.28515625" style="6" customWidth="1"/>
    <col min="6156" max="6156" width="5.7109375" style="6" customWidth="1"/>
    <col min="6157" max="6158" width="6.28515625" style="6" customWidth="1"/>
    <col min="6159" max="6159" width="5.7109375" style="6" customWidth="1"/>
    <col min="6160" max="6161" width="6.28515625" style="6" customWidth="1"/>
    <col min="6162" max="6162" width="5.7109375" style="6" customWidth="1"/>
    <col min="6163" max="6164" width="6.28515625" style="6" customWidth="1"/>
    <col min="6165" max="6165" width="5.7109375" style="6" customWidth="1"/>
    <col min="6166" max="6167" width="6.28515625" style="6" customWidth="1"/>
    <col min="6168" max="6168" width="5.7109375" style="6" customWidth="1"/>
    <col min="6169" max="6170" width="6.28515625" style="6" customWidth="1"/>
    <col min="6171" max="6171" width="5.7109375" style="6" customWidth="1"/>
    <col min="6172" max="6173" width="6.28515625" style="6" customWidth="1"/>
    <col min="6174" max="6174" width="5.7109375" style="6" customWidth="1"/>
    <col min="6175" max="6176" width="6.28515625" style="6" customWidth="1"/>
    <col min="6177" max="6177" width="5.7109375" style="6" customWidth="1"/>
    <col min="6178" max="6399" width="8.85546875" style="6"/>
    <col min="6400" max="6400" width="25.7109375" style="6" customWidth="1"/>
    <col min="6401" max="6402" width="6.28515625" style="6" customWidth="1"/>
    <col min="6403" max="6403" width="5.7109375" style="6" customWidth="1"/>
    <col min="6404" max="6405" width="6.28515625" style="6" customWidth="1"/>
    <col min="6406" max="6406" width="5.7109375" style="6" customWidth="1"/>
    <col min="6407" max="6408" width="6.28515625" style="6" customWidth="1"/>
    <col min="6409" max="6409" width="5.7109375" style="6" customWidth="1"/>
    <col min="6410" max="6411" width="6.28515625" style="6" customWidth="1"/>
    <col min="6412" max="6412" width="5.7109375" style="6" customWidth="1"/>
    <col min="6413" max="6414" width="6.28515625" style="6" customWidth="1"/>
    <col min="6415" max="6415" width="5.7109375" style="6" customWidth="1"/>
    <col min="6416" max="6417" width="6.28515625" style="6" customWidth="1"/>
    <col min="6418" max="6418" width="5.7109375" style="6" customWidth="1"/>
    <col min="6419" max="6420" width="6.28515625" style="6" customWidth="1"/>
    <col min="6421" max="6421" width="5.7109375" style="6" customWidth="1"/>
    <col min="6422" max="6423" width="6.28515625" style="6" customWidth="1"/>
    <col min="6424" max="6424" width="5.7109375" style="6" customWidth="1"/>
    <col min="6425" max="6426" width="6.28515625" style="6" customWidth="1"/>
    <col min="6427" max="6427" width="5.7109375" style="6" customWidth="1"/>
    <col min="6428" max="6429" width="6.28515625" style="6" customWidth="1"/>
    <col min="6430" max="6430" width="5.7109375" style="6" customWidth="1"/>
    <col min="6431" max="6432" width="6.28515625" style="6" customWidth="1"/>
    <col min="6433" max="6433" width="5.7109375" style="6" customWidth="1"/>
    <col min="6434" max="6655" width="8.85546875" style="6"/>
    <col min="6656" max="6656" width="25.7109375" style="6" customWidth="1"/>
    <col min="6657" max="6658" width="6.28515625" style="6" customWidth="1"/>
    <col min="6659" max="6659" width="5.7109375" style="6" customWidth="1"/>
    <col min="6660" max="6661" width="6.28515625" style="6" customWidth="1"/>
    <col min="6662" max="6662" width="5.7109375" style="6" customWidth="1"/>
    <col min="6663" max="6664" width="6.28515625" style="6" customWidth="1"/>
    <col min="6665" max="6665" width="5.7109375" style="6" customWidth="1"/>
    <col min="6666" max="6667" width="6.28515625" style="6" customWidth="1"/>
    <col min="6668" max="6668" width="5.7109375" style="6" customWidth="1"/>
    <col min="6669" max="6670" width="6.28515625" style="6" customWidth="1"/>
    <col min="6671" max="6671" width="5.7109375" style="6" customWidth="1"/>
    <col min="6672" max="6673" width="6.28515625" style="6" customWidth="1"/>
    <col min="6674" max="6674" width="5.7109375" style="6" customWidth="1"/>
    <col min="6675" max="6676" width="6.28515625" style="6" customWidth="1"/>
    <col min="6677" max="6677" width="5.7109375" style="6" customWidth="1"/>
    <col min="6678" max="6679" width="6.28515625" style="6" customWidth="1"/>
    <col min="6680" max="6680" width="5.7109375" style="6" customWidth="1"/>
    <col min="6681" max="6682" width="6.28515625" style="6" customWidth="1"/>
    <col min="6683" max="6683" width="5.7109375" style="6" customWidth="1"/>
    <col min="6684" max="6685" width="6.28515625" style="6" customWidth="1"/>
    <col min="6686" max="6686" width="5.7109375" style="6" customWidth="1"/>
    <col min="6687" max="6688" width="6.28515625" style="6" customWidth="1"/>
    <col min="6689" max="6689" width="5.7109375" style="6" customWidth="1"/>
    <col min="6690" max="6911" width="8.85546875" style="6"/>
    <col min="6912" max="6912" width="25.7109375" style="6" customWidth="1"/>
    <col min="6913" max="6914" width="6.28515625" style="6" customWidth="1"/>
    <col min="6915" max="6915" width="5.7109375" style="6" customWidth="1"/>
    <col min="6916" max="6917" width="6.28515625" style="6" customWidth="1"/>
    <col min="6918" max="6918" width="5.7109375" style="6" customWidth="1"/>
    <col min="6919" max="6920" width="6.28515625" style="6" customWidth="1"/>
    <col min="6921" max="6921" width="5.7109375" style="6" customWidth="1"/>
    <col min="6922" max="6923" width="6.28515625" style="6" customWidth="1"/>
    <col min="6924" max="6924" width="5.7109375" style="6" customWidth="1"/>
    <col min="6925" max="6926" width="6.28515625" style="6" customWidth="1"/>
    <col min="6927" max="6927" width="5.7109375" style="6" customWidth="1"/>
    <col min="6928" max="6929" width="6.28515625" style="6" customWidth="1"/>
    <col min="6930" max="6930" width="5.7109375" style="6" customWidth="1"/>
    <col min="6931" max="6932" width="6.28515625" style="6" customWidth="1"/>
    <col min="6933" max="6933" width="5.7109375" style="6" customWidth="1"/>
    <col min="6934" max="6935" width="6.28515625" style="6" customWidth="1"/>
    <col min="6936" max="6936" width="5.7109375" style="6" customWidth="1"/>
    <col min="6937" max="6938" width="6.28515625" style="6" customWidth="1"/>
    <col min="6939" max="6939" width="5.7109375" style="6" customWidth="1"/>
    <col min="6940" max="6941" width="6.28515625" style="6" customWidth="1"/>
    <col min="6942" max="6942" width="5.7109375" style="6" customWidth="1"/>
    <col min="6943" max="6944" width="6.28515625" style="6" customWidth="1"/>
    <col min="6945" max="6945" width="5.7109375" style="6" customWidth="1"/>
    <col min="6946" max="7167" width="8.85546875" style="6"/>
    <col min="7168" max="7168" width="25.7109375" style="6" customWidth="1"/>
    <col min="7169" max="7170" width="6.28515625" style="6" customWidth="1"/>
    <col min="7171" max="7171" width="5.7109375" style="6" customWidth="1"/>
    <col min="7172" max="7173" width="6.28515625" style="6" customWidth="1"/>
    <col min="7174" max="7174" width="5.7109375" style="6" customWidth="1"/>
    <col min="7175" max="7176" width="6.28515625" style="6" customWidth="1"/>
    <col min="7177" max="7177" width="5.7109375" style="6" customWidth="1"/>
    <col min="7178" max="7179" width="6.28515625" style="6" customWidth="1"/>
    <col min="7180" max="7180" width="5.7109375" style="6" customWidth="1"/>
    <col min="7181" max="7182" width="6.28515625" style="6" customWidth="1"/>
    <col min="7183" max="7183" width="5.7109375" style="6" customWidth="1"/>
    <col min="7184" max="7185" width="6.28515625" style="6" customWidth="1"/>
    <col min="7186" max="7186" width="5.7109375" style="6" customWidth="1"/>
    <col min="7187" max="7188" width="6.28515625" style="6" customWidth="1"/>
    <col min="7189" max="7189" width="5.7109375" style="6" customWidth="1"/>
    <col min="7190" max="7191" width="6.28515625" style="6" customWidth="1"/>
    <col min="7192" max="7192" width="5.7109375" style="6" customWidth="1"/>
    <col min="7193" max="7194" width="6.28515625" style="6" customWidth="1"/>
    <col min="7195" max="7195" width="5.7109375" style="6" customWidth="1"/>
    <col min="7196" max="7197" width="6.28515625" style="6" customWidth="1"/>
    <col min="7198" max="7198" width="5.7109375" style="6" customWidth="1"/>
    <col min="7199" max="7200" width="6.28515625" style="6" customWidth="1"/>
    <col min="7201" max="7201" width="5.7109375" style="6" customWidth="1"/>
    <col min="7202" max="7423" width="8.85546875" style="6"/>
    <col min="7424" max="7424" width="25.7109375" style="6" customWidth="1"/>
    <col min="7425" max="7426" width="6.28515625" style="6" customWidth="1"/>
    <col min="7427" max="7427" width="5.7109375" style="6" customWidth="1"/>
    <col min="7428" max="7429" width="6.28515625" style="6" customWidth="1"/>
    <col min="7430" max="7430" width="5.7109375" style="6" customWidth="1"/>
    <col min="7431" max="7432" width="6.28515625" style="6" customWidth="1"/>
    <col min="7433" max="7433" width="5.7109375" style="6" customWidth="1"/>
    <col min="7434" max="7435" width="6.28515625" style="6" customWidth="1"/>
    <col min="7436" max="7436" width="5.7109375" style="6" customWidth="1"/>
    <col min="7437" max="7438" width="6.28515625" style="6" customWidth="1"/>
    <col min="7439" max="7439" width="5.7109375" style="6" customWidth="1"/>
    <col min="7440" max="7441" width="6.28515625" style="6" customWidth="1"/>
    <col min="7442" max="7442" width="5.7109375" style="6" customWidth="1"/>
    <col min="7443" max="7444" width="6.28515625" style="6" customWidth="1"/>
    <col min="7445" max="7445" width="5.7109375" style="6" customWidth="1"/>
    <col min="7446" max="7447" width="6.28515625" style="6" customWidth="1"/>
    <col min="7448" max="7448" width="5.7109375" style="6" customWidth="1"/>
    <col min="7449" max="7450" width="6.28515625" style="6" customWidth="1"/>
    <col min="7451" max="7451" width="5.7109375" style="6" customWidth="1"/>
    <col min="7452" max="7453" width="6.28515625" style="6" customWidth="1"/>
    <col min="7454" max="7454" width="5.7109375" style="6" customWidth="1"/>
    <col min="7455" max="7456" width="6.28515625" style="6" customWidth="1"/>
    <col min="7457" max="7457" width="5.7109375" style="6" customWidth="1"/>
    <col min="7458" max="7679" width="8.85546875" style="6"/>
    <col min="7680" max="7680" width="25.7109375" style="6" customWidth="1"/>
    <col min="7681" max="7682" width="6.28515625" style="6" customWidth="1"/>
    <col min="7683" max="7683" width="5.7109375" style="6" customWidth="1"/>
    <col min="7684" max="7685" width="6.28515625" style="6" customWidth="1"/>
    <col min="7686" max="7686" width="5.7109375" style="6" customWidth="1"/>
    <col min="7687" max="7688" width="6.28515625" style="6" customWidth="1"/>
    <col min="7689" max="7689" width="5.7109375" style="6" customWidth="1"/>
    <col min="7690" max="7691" width="6.28515625" style="6" customWidth="1"/>
    <col min="7692" max="7692" width="5.7109375" style="6" customWidth="1"/>
    <col min="7693" max="7694" width="6.28515625" style="6" customWidth="1"/>
    <col min="7695" max="7695" width="5.7109375" style="6" customWidth="1"/>
    <col min="7696" max="7697" width="6.28515625" style="6" customWidth="1"/>
    <col min="7698" max="7698" width="5.7109375" style="6" customWidth="1"/>
    <col min="7699" max="7700" width="6.28515625" style="6" customWidth="1"/>
    <col min="7701" max="7701" width="5.7109375" style="6" customWidth="1"/>
    <col min="7702" max="7703" width="6.28515625" style="6" customWidth="1"/>
    <col min="7704" max="7704" width="5.7109375" style="6" customWidth="1"/>
    <col min="7705" max="7706" width="6.28515625" style="6" customWidth="1"/>
    <col min="7707" max="7707" width="5.7109375" style="6" customWidth="1"/>
    <col min="7708" max="7709" width="6.28515625" style="6" customWidth="1"/>
    <col min="7710" max="7710" width="5.7109375" style="6" customWidth="1"/>
    <col min="7711" max="7712" width="6.28515625" style="6" customWidth="1"/>
    <col min="7713" max="7713" width="5.7109375" style="6" customWidth="1"/>
    <col min="7714" max="7935" width="8.85546875" style="6"/>
    <col min="7936" max="7936" width="25.7109375" style="6" customWidth="1"/>
    <col min="7937" max="7938" width="6.28515625" style="6" customWidth="1"/>
    <col min="7939" max="7939" width="5.7109375" style="6" customWidth="1"/>
    <col min="7940" max="7941" width="6.28515625" style="6" customWidth="1"/>
    <col min="7942" max="7942" width="5.7109375" style="6" customWidth="1"/>
    <col min="7943" max="7944" width="6.28515625" style="6" customWidth="1"/>
    <col min="7945" max="7945" width="5.7109375" style="6" customWidth="1"/>
    <col min="7946" max="7947" width="6.28515625" style="6" customWidth="1"/>
    <col min="7948" max="7948" width="5.7109375" style="6" customWidth="1"/>
    <col min="7949" max="7950" width="6.28515625" style="6" customWidth="1"/>
    <col min="7951" max="7951" width="5.7109375" style="6" customWidth="1"/>
    <col min="7952" max="7953" width="6.28515625" style="6" customWidth="1"/>
    <col min="7954" max="7954" width="5.7109375" style="6" customWidth="1"/>
    <col min="7955" max="7956" width="6.28515625" style="6" customWidth="1"/>
    <col min="7957" max="7957" width="5.7109375" style="6" customWidth="1"/>
    <col min="7958" max="7959" width="6.28515625" style="6" customWidth="1"/>
    <col min="7960" max="7960" width="5.7109375" style="6" customWidth="1"/>
    <col min="7961" max="7962" width="6.28515625" style="6" customWidth="1"/>
    <col min="7963" max="7963" width="5.7109375" style="6" customWidth="1"/>
    <col min="7964" max="7965" width="6.28515625" style="6" customWidth="1"/>
    <col min="7966" max="7966" width="5.7109375" style="6" customWidth="1"/>
    <col min="7967" max="7968" width="6.28515625" style="6" customWidth="1"/>
    <col min="7969" max="7969" width="5.7109375" style="6" customWidth="1"/>
    <col min="7970" max="8191" width="8.85546875" style="6"/>
    <col min="8192" max="8192" width="25.7109375" style="6" customWidth="1"/>
    <col min="8193" max="8194" width="6.28515625" style="6" customWidth="1"/>
    <col min="8195" max="8195" width="5.7109375" style="6" customWidth="1"/>
    <col min="8196" max="8197" width="6.28515625" style="6" customWidth="1"/>
    <col min="8198" max="8198" width="5.7109375" style="6" customWidth="1"/>
    <col min="8199" max="8200" width="6.28515625" style="6" customWidth="1"/>
    <col min="8201" max="8201" width="5.7109375" style="6" customWidth="1"/>
    <col min="8202" max="8203" width="6.28515625" style="6" customWidth="1"/>
    <col min="8204" max="8204" width="5.7109375" style="6" customWidth="1"/>
    <col min="8205" max="8206" width="6.28515625" style="6" customWidth="1"/>
    <col min="8207" max="8207" width="5.7109375" style="6" customWidth="1"/>
    <col min="8208" max="8209" width="6.28515625" style="6" customWidth="1"/>
    <col min="8210" max="8210" width="5.7109375" style="6" customWidth="1"/>
    <col min="8211" max="8212" width="6.28515625" style="6" customWidth="1"/>
    <col min="8213" max="8213" width="5.7109375" style="6" customWidth="1"/>
    <col min="8214" max="8215" width="6.28515625" style="6" customWidth="1"/>
    <col min="8216" max="8216" width="5.7109375" style="6" customWidth="1"/>
    <col min="8217" max="8218" width="6.28515625" style="6" customWidth="1"/>
    <col min="8219" max="8219" width="5.7109375" style="6" customWidth="1"/>
    <col min="8220" max="8221" width="6.28515625" style="6" customWidth="1"/>
    <col min="8222" max="8222" width="5.7109375" style="6" customWidth="1"/>
    <col min="8223" max="8224" width="6.28515625" style="6" customWidth="1"/>
    <col min="8225" max="8225" width="5.7109375" style="6" customWidth="1"/>
    <col min="8226" max="8447" width="8.85546875" style="6"/>
    <col min="8448" max="8448" width="25.7109375" style="6" customWidth="1"/>
    <col min="8449" max="8450" width="6.28515625" style="6" customWidth="1"/>
    <col min="8451" max="8451" width="5.7109375" style="6" customWidth="1"/>
    <col min="8452" max="8453" width="6.28515625" style="6" customWidth="1"/>
    <col min="8454" max="8454" width="5.7109375" style="6" customWidth="1"/>
    <col min="8455" max="8456" width="6.28515625" style="6" customWidth="1"/>
    <col min="8457" max="8457" width="5.7109375" style="6" customWidth="1"/>
    <col min="8458" max="8459" width="6.28515625" style="6" customWidth="1"/>
    <col min="8460" max="8460" width="5.7109375" style="6" customWidth="1"/>
    <col min="8461" max="8462" width="6.28515625" style="6" customWidth="1"/>
    <col min="8463" max="8463" width="5.7109375" style="6" customWidth="1"/>
    <col min="8464" max="8465" width="6.28515625" style="6" customWidth="1"/>
    <col min="8466" max="8466" width="5.7109375" style="6" customWidth="1"/>
    <col min="8467" max="8468" width="6.28515625" style="6" customWidth="1"/>
    <col min="8469" max="8469" width="5.7109375" style="6" customWidth="1"/>
    <col min="8470" max="8471" width="6.28515625" style="6" customWidth="1"/>
    <col min="8472" max="8472" width="5.7109375" style="6" customWidth="1"/>
    <col min="8473" max="8474" width="6.28515625" style="6" customWidth="1"/>
    <col min="8475" max="8475" width="5.7109375" style="6" customWidth="1"/>
    <col min="8476" max="8477" width="6.28515625" style="6" customWidth="1"/>
    <col min="8478" max="8478" width="5.7109375" style="6" customWidth="1"/>
    <col min="8479" max="8480" width="6.28515625" style="6" customWidth="1"/>
    <col min="8481" max="8481" width="5.7109375" style="6" customWidth="1"/>
    <col min="8482" max="8703" width="8.85546875" style="6"/>
    <col min="8704" max="8704" width="25.7109375" style="6" customWidth="1"/>
    <col min="8705" max="8706" width="6.28515625" style="6" customWidth="1"/>
    <col min="8707" max="8707" width="5.7109375" style="6" customWidth="1"/>
    <col min="8708" max="8709" width="6.28515625" style="6" customWidth="1"/>
    <col min="8710" max="8710" width="5.7109375" style="6" customWidth="1"/>
    <col min="8711" max="8712" width="6.28515625" style="6" customWidth="1"/>
    <col min="8713" max="8713" width="5.7109375" style="6" customWidth="1"/>
    <col min="8714" max="8715" width="6.28515625" style="6" customWidth="1"/>
    <col min="8716" max="8716" width="5.7109375" style="6" customWidth="1"/>
    <col min="8717" max="8718" width="6.28515625" style="6" customWidth="1"/>
    <col min="8719" max="8719" width="5.7109375" style="6" customWidth="1"/>
    <col min="8720" max="8721" width="6.28515625" style="6" customWidth="1"/>
    <col min="8722" max="8722" width="5.7109375" style="6" customWidth="1"/>
    <col min="8723" max="8724" width="6.28515625" style="6" customWidth="1"/>
    <col min="8725" max="8725" width="5.7109375" style="6" customWidth="1"/>
    <col min="8726" max="8727" width="6.28515625" style="6" customWidth="1"/>
    <col min="8728" max="8728" width="5.7109375" style="6" customWidth="1"/>
    <col min="8729" max="8730" width="6.28515625" style="6" customWidth="1"/>
    <col min="8731" max="8731" width="5.7109375" style="6" customWidth="1"/>
    <col min="8732" max="8733" width="6.28515625" style="6" customWidth="1"/>
    <col min="8734" max="8734" width="5.7109375" style="6" customWidth="1"/>
    <col min="8735" max="8736" width="6.28515625" style="6" customWidth="1"/>
    <col min="8737" max="8737" width="5.7109375" style="6" customWidth="1"/>
    <col min="8738" max="8959" width="8.85546875" style="6"/>
    <col min="8960" max="8960" width="25.7109375" style="6" customWidth="1"/>
    <col min="8961" max="8962" width="6.28515625" style="6" customWidth="1"/>
    <col min="8963" max="8963" width="5.7109375" style="6" customWidth="1"/>
    <col min="8964" max="8965" width="6.28515625" style="6" customWidth="1"/>
    <col min="8966" max="8966" width="5.7109375" style="6" customWidth="1"/>
    <col min="8967" max="8968" width="6.28515625" style="6" customWidth="1"/>
    <col min="8969" max="8969" width="5.7109375" style="6" customWidth="1"/>
    <col min="8970" max="8971" width="6.28515625" style="6" customWidth="1"/>
    <col min="8972" max="8972" width="5.7109375" style="6" customWidth="1"/>
    <col min="8973" max="8974" width="6.28515625" style="6" customWidth="1"/>
    <col min="8975" max="8975" width="5.7109375" style="6" customWidth="1"/>
    <col min="8976" max="8977" width="6.28515625" style="6" customWidth="1"/>
    <col min="8978" max="8978" width="5.7109375" style="6" customWidth="1"/>
    <col min="8979" max="8980" width="6.28515625" style="6" customWidth="1"/>
    <col min="8981" max="8981" width="5.7109375" style="6" customWidth="1"/>
    <col min="8982" max="8983" width="6.28515625" style="6" customWidth="1"/>
    <col min="8984" max="8984" width="5.7109375" style="6" customWidth="1"/>
    <col min="8985" max="8986" width="6.28515625" style="6" customWidth="1"/>
    <col min="8987" max="8987" width="5.7109375" style="6" customWidth="1"/>
    <col min="8988" max="8989" width="6.28515625" style="6" customWidth="1"/>
    <col min="8990" max="8990" width="5.7109375" style="6" customWidth="1"/>
    <col min="8991" max="8992" width="6.28515625" style="6" customWidth="1"/>
    <col min="8993" max="8993" width="5.7109375" style="6" customWidth="1"/>
    <col min="8994" max="9215" width="8.85546875" style="6"/>
    <col min="9216" max="9216" width="25.7109375" style="6" customWidth="1"/>
    <col min="9217" max="9218" width="6.28515625" style="6" customWidth="1"/>
    <col min="9219" max="9219" width="5.7109375" style="6" customWidth="1"/>
    <col min="9220" max="9221" width="6.28515625" style="6" customWidth="1"/>
    <col min="9222" max="9222" width="5.7109375" style="6" customWidth="1"/>
    <col min="9223" max="9224" width="6.28515625" style="6" customWidth="1"/>
    <col min="9225" max="9225" width="5.7109375" style="6" customWidth="1"/>
    <col min="9226" max="9227" width="6.28515625" style="6" customWidth="1"/>
    <col min="9228" max="9228" width="5.7109375" style="6" customWidth="1"/>
    <col min="9229" max="9230" width="6.28515625" style="6" customWidth="1"/>
    <col min="9231" max="9231" width="5.7109375" style="6" customWidth="1"/>
    <col min="9232" max="9233" width="6.28515625" style="6" customWidth="1"/>
    <col min="9234" max="9234" width="5.7109375" style="6" customWidth="1"/>
    <col min="9235" max="9236" width="6.28515625" style="6" customWidth="1"/>
    <col min="9237" max="9237" width="5.7109375" style="6" customWidth="1"/>
    <col min="9238" max="9239" width="6.28515625" style="6" customWidth="1"/>
    <col min="9240" max="9240" width="5.7109375" style="6" customWidth="1"/>
    <col min="9241" max="9242" width="6.28515625" style="6" customWidth="1"/>
    <col min="9243" max="9243" width="5.7109375" style="6" customWidth="1"/>
    <col min="9244" max="9245" width="6.28515625" style="6" customWidth="1"/>
    <col min="9246" max="9246" width="5.7109375" style="6" customWidth="1"/>
    <col min="9247" max="9248" width="6.28515625" style="6" customWidth="1"/>
    <col min="9249" max="9249" width="5.7109375" style="6" customWidth="1"/>
    <col min="9250" max="9471" width="8.85546875" style="6"/>
    <col min="9472" max="9472" width="25.7109375" style="6" customWidth="1"/>
    <col min="9473" max="9474" width="6.28515625" style="6" customWidth="1"/>
    <col min="9475" max="9475" width="5.7109375" style="6" customWidth="1"/>
    <col min="9476" max="9477" width="6.28515625" style="6" customWidth="1"/>
    <col min="9478" max="9478" width="5.7109375" style="6" customWidth="1"/>
    <col min="9479" max="9480" width="6.28515625" style="6" customWidth="1"/>
    <col min="9481" max="9481" width="5.7109375" style="6" customWidth="1"/>
    <col min="9482" max="9483" width="6.28515625" style="6" customWidth="1"/>
    <col min="9484" max="9484" width="5.7109375" style="6" customWidth="1"/>
    <col min="9485" max="9486" width="6.28515625" style="6" customWidth="1"/>
    <col min="9487" max="9487" width="5.7109375" style="6" customWidth="1"/>
    <col min="9488" max="9489" width="6.28515625" style="6" customWidth="1"/>
    <col min="9490" max="9490" width="5.7109375" style="6" customWidth="1"/>
    <col min="9491" max="9492" width="6.28515625" style="6" customWidth="1"/>
    <col min="9493" max="9493" width="5.7109375" style="6" customWidth="1"/>
    <col min="9494" max="9495" width="6.28515625" style="6" customWidth="1"/>
    <col min="9496" max="9496" width="5.7109375" style="6" customWidth="1"/>
    <col min="9497" max="9498" width="6.28515625" style="6" customWidth="1"/>
    <col min="9499" max="9499" width="5.7109375" style="6" customWidth="1"/>
    <col min="9500" max="9501" width="6.28515625" style="6" customWidth="1"/>
    <col min="9502" max="9502" width="5.7109375" style="6" customWidth="1"/>
    <col min="9503" max="9504" width="6.28515625" style="6" customWidth="1"/>
    <col min="9505" max="9505" width="5.7109375" style="6" customWidth="1"/>
    <col min="9506" max="9727" width="8.85546875" style="6"/>
    <col min="9728" max="9728" width="25.7109375" style="6" customWidth="1"/>
    <col min="9729" max="9730" width="6.28515625" style="6" customWidth="1"/>
    <col min="9731" max="9731" width="5.7109375" style="6" customWidth="1"/>
    <col min="9732" max="9733" width="6.28515625" style="6" customWidth="1"/>
    <col min="9734" max="9734" width="5.7109375" style="6" customWidth="1"/>
    <col min="9735" max="9736" width="6.28515625" style="6" customWidth="1"/>
    <col min="9737" max="9737" width="5.7109375" style="6" customWidth="1"/>
    <col min="9738" max="9739" width="6.28515625" style="6" customWidth="1"/>
    <col min="9740" max="9740" width="5.7109375" style="6" customWidth="1"/>
    <col min="9741" max="9742" width="6.28515625" style="6" customWidth="1"/>
    <col min="9743" max="9743" width="5.7109375" style="6" customWidth="1"/>
    <col min="9744" max="9745" width="6.28515625" style="6" customWidth="1"/>
    <col min="9746" max="9746" width="5.7109375" style="6" customWidth="1"/>
    <col min="9747" max="9748" width="6.28515625" style="6" customWidth="1"/>
    <col min="9749" max="9749" width="5.7109375" style="6" customWidth="1"/>
    <col min="9750" max="9751" width="6.28515625" style="6" customWidth="1"/>
    <col min="9752" max="9752" width="5.7109375" style="6" customWidth="1"/>
    <col min="9753" max="9754" width="6.28515625" style="6" customWidth="1"/>
    <col min="9755" max="9755" width="5.7109375" style="6" customWidth="1"/>
    <col min="9756" max="9757" width="6.28515625" style="6" customWidth="1"/>
    <col min="9758" max="9758" width="5.7109375" style="6" customWidth="1"/>
    <col min="9759" max="9760" width="6.28515625" style="6" customWidth="1"/>
    <col min="9761" max="9761" width="5.7109375" style="6" customWidth="1"/>
    <col min="9762" max="9983" width="8.85546875" style="6"/>
    <col min="9984" max="9984" width="25.7109375" style="6" customWidth="1"/>
    <col min="9985" max="9986" width="6.28515625" style="6" customWidth="1"/>
    <col min="9987" max="9987" width="5.7109375" style="6" customWidth="1"/>
    <col min="9988" max="9989" width="6.28515625" style="6" customWidth="1"/>
    <col min="9990" max="9990" width="5.7109375" style="6" customWidth="1"/>
    <col min="9991" max="9992" width="6.28515625" style="6" customWidth="1"/>
    <col min="9993" max="9993" width="5.7109375" style="6" customWidth="1"/>
    <col min="9994" max="9995" width="6.28515625" style="6" customWidth="1"/>
    <col min="9996" max="9996" width="5.7109375" style="6" customWidth="1"/>
    <col min="9997" max="9998" width="6.28515625" style="6" customWidth="1"/>
    <col min="9999" max="9999" width="5.7109375" style="6" customWidth="1"/>
    <col min="10000" max="10001" width="6.28515625" style="6" customWidth="1"/>
    <col min="10002" max="10002" width="5.7109375" style="6" customWidth="1"/>
    <col min="10003" max="10004" width="6.28515625" style="6" customWidth="1"/>
    <col min="10005" max="10005" width="5.7109375" style="6" customWidth="1"/>
    <col min="10006" max="10007" width="6.28515625" style="6" customWidth="1"/>
    <col min="10008" max="10008" width="5.7109375" style="6" customWidth="1"/>
    <col min="10009" max="10010" width="6.28515625" style="6" customWidth="1"/>
    <col min="10011" max="10011" width="5.7109375" style="6" customWidth="1"/>
    <col min="10012" max="10013" width="6.28515625" style="6" customWidth="1"/>
    <col min="10014" max="10014" width="5.7109375" style="6" customWidth="1"/>
    <col min="10015" max="10016" width="6.28515625" style="6" customWidth="1"/>
    <col min="10017" max="10017" width="5.7109375" style="6" customWidth="1"/>
    <col min="10018" max="10239" width="8.85546875" style="6"/>
    <col min="10240" max="10240" width="25.7109375" style="6" customWidth="1"/>
    <col min="10241" max="10242" width="6.28515625" style="6" customWidth="1"/>
    <col min="10243" max="10243" width="5.7109375" style="6" customWidth="1"/>
    <col min="10244" max="10245" width="6.28515625" style="6" customWidth="1"/>
    <col min="10246" max="10246" width="5.7109375" style="6" customWidth="1"/>
    <col min="10247" max="10248" width="6.28515625" style="6" customWidth="1"/>
    <col min="10249" max="10249" width="5.7109375" style="6" customWidth="1"/>
    <col min="10250" max="10251" width="6.28515625" style="6" customWidth="1"/>
    <col min="10252" max="10252" width="5.7109375" style="6" customWidth="1"/>
    <col min="10253" max="10254" width="6.28515625" style="6" customWidth="1"/>
    <col min="10255" max="10255" width="5.7109375" style="6" customWidth="1"/>
    <col min="10256" max="10257" width="6.28515625" style="6" customWidth="1"/>
    <col min="10258" max="10258" width="5.7109375" style="6" customWidth="1"/>
    <col min="10259" max="10260" width="6.28515625" style="6" customWidth="1"/>
    <col min="10261" max="10261" width="5.7109375" style="6" customWidth="1"/>
    <col min="10262" max="10263" width="6.28515625" style="6" customWidth="1"/>
    <col min="10264" max="10264" width="5.7109375" style="6" customWidth="1"/>
    <col min="10265" max="10266" width="6.28515625" style="6" customWidth="1"/>
    <col min="10267" max="10267" width="5.7109375" style="6" customWidth="1"/>
    <col min="10268" max="10269" width="6.28515625" style="6" customWidth="1"/>
    <col min="10270" max="10270" width="5.7109375" style="6" customWidth="1"/>
    <col min="10271" max="10272" width="6.28515625" style="6" customWidth="1"/>
    <col min="10273" max="10273" width="5.7109375" style="6" customWidth="1"/>
    <col min="10274" max="10495" width="8.85546875" style="6"/>
    <col min="10496" max="10496" width="25.7109375" style="6" customWidth="1"/>
    <col min="10497" max="10498" width="6.28515625" style="6" customWidth="1"/>
    <col min="10499" max="10499" width="5.7109375" style="6" customWidth="1"/>
    <col min="10500" max="10501" width="6.28515625" style="6" customWidth="1"/>
    <col min="10502" max="10502" width="5.7109375" style="6" customWidth="1"/>
    <col min="10503" max="10504" width="6.28515625" style="6" customWidth="1"/>
    <col min="10505" max="10505" width="5.7109375" style="6" customWidth="1"/>
    <col min="10506" max="10507" width="6.28515625" style="6" customWidth="1"/>
    <col min="10508" max="10508" width="5.7109375" style="6" customWidth="1"/>
    <col min="10509" max="10510" width="6.28515625" style="6" customWidth="1"/>
    <col min="10511" max="10511" width="5.7109375" style="6" customWidth="1"/>
    <col min="10512" max="10513" width="6.28515625" style="6" customWidth="1"/>
    <col min="10514" max="10514" width="5.7109375" style="6" customWidth="1"/>
    <col min="10515" max="10516" width="6.28515625" style="6" customWidth="1"/>
    <col min="10517" max="10517" width="5.7109375" style="6" customWidth="1"/>
    <col min="10518" max="10519" width="6.28515625" style="6" customWidth="1"/>
    <col min="10520" max="10520" width="5.7109375" style="6" customWidth="1"/>
    <col min="10521" max="10522" width="6.28515625" style="6" customWidth="1"/>
    <col min="10523" max="10523" width="5.7109375" style="6" customWidth="1"/>
    <col min="10524" max="10525" width="6.28515625" style="6" customWidth="1"/>
    <col min="10526" max="10526" width="5.7109375" style="6" customWidth="1"/>
    <col min="10527" max="10528" width="6.28515625" style="6" customWidth="1"/>
    <col min="10529" max="10529" width="5.7109375" style="6" customWidth="1"/>
    <col min="10530" max="10751" width="8.85546875" style="6"/>
    <col min="10752" max="10752" width="25.7109375" style="6" customWidth="1"/>
    <col min="10753" max="10754" width="6.28515625" style="6" customWidth="1"/>
    <col min="10755" max="10755" width="5.7109375" style="6" customWidth="1"/>
    <col min="10756" max="10757" width="6.28515625" style="6" customWidth="1"/>
    <col min="10758" max="10758" width="5.7109375" style="6" customWidth="1"/>
    <col min="10759" max="10760" width="6.28515625" style="6" customWidth="1"/>
    <col min="10761" max="10761" width="5.7109375" style="6" customWidth="1"/>
    <col min="10762" max="10763" width="6.28515625" style="6" customWidth="1"/>
    <col min="10764" max="10764" width="5.7109375" style="6" customWidth="1"/>
    <col min="10765" max="10766" width="6.28515625" style="6" customWidth="1"/>
    <col min="10767" max="10767" width="5.7109375" style="6" customWidth="1"/>
    <col min="10768" max="10769" width="6.28515625" style="6" customWidth="1"/>
    <col min="10770" max="10770" width="5.7109375" style="6" customWidth="1"/>
    <col min="10771" max="10772" width="6.28515625" style="6" customWidth="1"/>
    <col min="10773" max="10773" width="5.7109375" style="6" customWidth="1"/>
    <col min="10774" max="10775" width="6.28515625" style="6" customWidth="1"/>
    <col min="10776" max="10776" width="5.7109375" style="6" customWidth="1"/>
    <col min="10777" max="10778" width="6.28515625" style="6" customWidth="1"/>
    <col min="10779" max="10779" width="5.7109375" style="6" customWidth="1"/>
    <col min="10780" max="10781" width="6.28515625" style="6" customWidth="1"/>
    <col min="10782" max="10782" width="5.7109375" style="6" customWidth="1"/>
    <col min="10783" max="10784" width="6.28515625" style="6" customWidth="1"/>
    <col min="10785" max="10785" width="5.7109375" style="6" customWidth="1"/>
    <col min="10786" max="11007" width="8.85546875" style="6"/>
    <col min="11008" max="11008" width="25.7109375" style="6" customWidth="1"/>
    <col min="11009" max="11010" width="6.28515625" style="6" customWidth="1"/>
    <col min="11011" max="11011" width="5.7109375" style="6" customWidth="1"/>
    <col min="11012" max="11013" width="6.28515625" style="6" customWidth="1"/>
    <col min="11014" max="11014" width="5.7109375" style="6" customWidth="1"/>
    <col min="11015" max="11016" width="6.28515625" style="6" customWidth="1"/>
    <col min="11017" max="11017" width="5.7109375" style="6" customWidth="1"/>
    <col min="11018" max="11019" width="6.28515625" style="6" customWidth="1"/>
    <col min="11020" max="11020" width="5.7109375" style="6" customWidth="1"/>
    <col min="11021" max="11022" width="6.28515625" style="6" customWidth="1"/>
    <col min="11023" max="11023" width="5.7109375" style="6" customWidth="1"/>
    <col min="11024" max="11025" width="6.28515625" style="6" customWidth="1"/>
    <col min="11026" max="11026" width="5.7109375" style="6" customWidth="1"/>
    <col min="11027" max="11028" width="6.28515625" style="6" customWidth="1"/>
    <col min="11029" max="11029" width="5.7109375" style="6" customWidth="1"/>
    <col min="11030" max="11031" width="6.28515625" style="6" customWidth="1"/>
    <col min="11032" max="11032" width="5.7109375" style="6" customWidth="1"/>
    <col min="11033" max="11034" width="6.28515625" style="6" customWidth="1"/>
    <col min="11035" max="11035" width="5.7109375" style="6" customWidth="1"/>
    <col min="11036" max="11037" width="6.28515625" style="6" customWidth="1"/>
    <col min="11038" max="11038" width="5.7109375" style="6" customWidth="1"/>
    <col min="11039" max="11040" width="6.28515625" style="6" customWidth="1"/>
    <col min="11041" max="11041" width="5.7109375" style="6" customWidth="1"/>
    <col min="11042" max="11263" width="8.85546875" style="6"/>
    <col min="11264" max="11264" width="25.7109375" style="6" customWidth="1"/>
    <col min="11265" max="11266" width="6.28515625" style="6" customWidth="1"/>
    <col min="11267" max="11267" width="5.7109375" style="6" customWidth="1"/>
    <col min="11268" max="11269" width="6.28515625" style="6" customWidth="1"/>
    <col min="11270" max="11270" width="5.7109375" style="6" customWidth="1"/>
    <col min="11271" max="11272" width="6.28515625" style="6" customWidth="1"/>
    <col min="11273" max="11273" width="5.7109375" style="6" customWidth="1"/>
    <col min="11274" max="11275" width="6.28515625" style="6" customWidth="1"/>
    <col min="11276" max="11276" width="5.7109375" style="6" customWidth="1"/>
    <col min="11277" max="11278" width="6.28515625" style="6" customWidth="1"/>
    <col min="11279" max="11279" width="5.7109375" style="6" customWidth="1"/>
    <col min="11280" max="11281" width="6.28515625" style="6" customWidth="1"/>
    <col min="11282" max="11282" width="5.7109375" style="6" customWidth="1"/>
    <col min="11283" max="11284" width="6.28515625" style="6" customWidth="1"/>
    <col min="11285" max="11285" width="5.7109375" style="6" customWidth="1"/>
    <col min="11286" max="11287" width="6.28515625" style="6" customWidth="1"/>
    <col min="11288" max="11288" width="5.7109375" style="6" customWidth="1"/>
    <col min="11289" max="11290" width="6.28515625" style="6" customWidth="1"/>
    <col min="11291" max="11291" width="5.7109375" style="6" customWidth="1"/>
    <col min="11292" max="11293" width="6.28515625" style="6" customWidth="1"/>
    <col min="11294" max="11294" width="5.7109375" style="6" customWidth="1"/>
    <col min="11295" max="11296" width="6.28515625" style="6" customWidth="1"/>
    <col min="11297" max="11297" width="5.7109375" style="6" customWidth="1"/>
    <col min="11298" max="11519" width="8.85546875" style="6"/>
    <col min="11520" max="11520" width="25.7109375" style="6" customWidth="1"/>
    <col min="11521" max="11522" width="6.28515625" style="6" customWidth="1"/>
    <col min="11523" max="11523" width="5.7109375" style="6" customWidth="1"/>
    <col min="11524" max="11525" width="6.28515625" style="6" customWidth="1"/>
    <col min="11526" max="11526" width="5.7109375" style="6" customWidth="1"/>
    <col min="11527" max="11528" width="6.28515625" style="6" customWidth="1"/>
    <col min="11529" max="11529" width="5.7109375" style="6" customWidth="1"/>
    <col min="11530" max="11531" width="6.28515625" style="6" customWidth="1"/>
    <col min="11532" max="11532" width="5.7109375" style="6" customWidth="1"/>
    <col min="11533" max="11534" width="6.28515625" style="6" customWidth="1"/>
    <col min="11535" max="11535" width="5.7109375" style="6" customWidth="1"/>
    <col min="11536" max="11537" width="6.28515625" style="6" customWidth="1"/>
    <col min="11538" max="11538" width="5.7109375" style="6" customWidth="1"/>
    <col min="11539" max="11540" width="6.28515625" style="6" customWidth="1"/>
    <col min="11541" max="11541" width="5.7109375" style="6" customWidth="1"/>
    <col min="11542" max="11543" width="6.28515625" style="6" customWidth="1"/>
    <col min="11544" max="11544" width="5.7109375" style="6" customWidth="1"/>
    <col min="11545" max="11546" width="6.28515625" style="6" customWidth="1"/>
    <col min="11547" max="11547" width="5.7109375" style="6" customWidth="1"/>
    <col min="11548" max="11549" width="6.28515625" style="6" customWidth="1"/>
    <col min="11550" max="11550" width="5.7109375" style="6" customWidth="1"/>
    <col min="11551" max="11552" width="6.28515625" style="6" customWidth="1"/>
    <col min="11553" max="11553" width="5.7109375" style="6" customWidth="1"/>
    <col min="11554" max="11775" width="8.85546875" style="6"/>
    <col min="11776" max="11776" width="25.7109375" style="6" customWidth="1"/>
    <col min="11777" max="11778" width="6.28515625" style="6" customWidth="1"/>
    <col min="11779" max="11779" width="5.7109375" style="6" customWidth="1"/>
    <col min="11780" max="11781" width="6.28515625" style="6" customWidth="1"/>
    <col min="11782" max="11782" width="5.7109375" style="6" customWidth="1"/>
    <col min="11783" max="11784" width="6.28515625" style="6" customWidth="1"/>
    <col min="11785" max="11785" width="5.7109375" style="6" customWidth="1"/>
    <col min="11786" max="11787" width="6.28515625" style="6" customWidth="1"/>
    <col min="11788" max="11788" width="5.7109375" style="6" customWidth="1"/>
    <col min="11789" max="11790" width="6.28515625" style="6" customWidth="1"/>
    <col min="11791" max="11791" width="5.7109375" style="6" customWidth="1"/>
    <col min="11792" max="11793" width="6.28515625" style="6" customWidth="1"/>
    <col min="11794" max="11794" width="5.7109375" style="6" customWidth="1"/>
    <col min="11795" max="11796" width="6.28515625" style="6" customWidth="1"/>
    <col min="11797" max="11797" width="5.7109375" style="6" customWidth="1"/>
    <col min="11798" max="11799" width="6.28515625" style="6" customWidth="1"/>
    <col min="11800" max="11800" width="5.7109375" style="6" customWidth="1"/>
    <col min="11801" max="11802" width="6.28515625" style="6" customWidth="1"/>
    <col min="11803" max="11803" width="5.7109375" style="6" customWidth="1"/>
    <col min="11804" max="11805" width="6.28515625" style="6" customWidth="1"/>
    <col min="11806" max="11806" width="5.7109375" style="6" customWidth="1"/>
    <col min="11807" max="11808" width="6.28515625" style="6" customWidth="1"/>
    <col min="11809" max="11809" width="5.7109375" style="6" customWidth="1"/>
    <col min="11810" max="12031" width="8.85546875" style="6"/>
    <col min="12032" max="12032" width="25.7109375" style="6" customWidth="1"/>
    <col min="12033" max="12034" width="6.28515625" style="6" customWidth="1"/>
    <col min="12035" max="12035" width="5.7109375" style="6" customWidth="1"/>
    <col min="12036" max="12037" width="6.28515625" style="6" customWidth="1"/>
    <col min="12038" max="12038" width="5.7109375" style="6" customWidth="1"/>
    <col min="12039" max="12040" width="6.28515625" style="6" customWidth="1"/>
    <col min="12041" max="12041" width="5.7109375" style="6" customWidth="1"/>
    <col min="12042" max="12043" width="6.28515625" style="6" customWidth="1"/>
    <col min="12044" max="12044" width="5.7109375" style="6" customWidth="1"/>
    <col min="12045" max="12046" width="6.28515625" style="6" customWidth="1"/>
    <col min="12047" max="12047" width="5.7109375" style="6" customWidth="1"/>
    <col min="12048" max="12049" width="6.28515625" style="6" customWidth="1"/>
    <col min="12050" max="12050" width="5.7109375" style="6" customWidth="1"/>
    <col min="12051" max="12052" width="6.28515625" style="6" customWidth="1"/>
    <col min="12053" max="12053" width="5.7109375" style="6" customWidth="1"/>
    <col min="12054" max="12055" width="6.28515625" style="6" customWidth="1"/>
    <col min="12056" max="12056" width="5.7109375" style="6" customWidth="1"/>
    <col min="12057" max="12058" width="6.28515625" style="6" customWidth="1"/>
    <col min="12059" max="12059" width="5.7109375" style="6" customWidth="1"/>
    <col min="12060" max="12061" width="6.28515625" style="6" customWidth="1"/>
    <col min="12062" max="12062" width="5.7109375" style="6" customWidth="1"/>
    <col min="12063" max="12064" width="6.28515625" style="6" customWidth="1"/>
    <col min="12065" max="12065" width="5.7109375" style="6" customWidth="1"/>
    <col min="12066" max="12287" width="8.85546875" style="6"/>
    <col min="12288" max="12288" width="25.7109375" style="6" customWidth="1"/>
    <col min="12289" max="12290" width="6.28515625" style="6" customWidth="1"/>
    <col min="12291" max="12291" width="5.7109375" style="6" customWidth="1"/>
    <col min="12292" max="12293" width="6.28515625" style="6" customWidth="1"/>
    <col min="12294" max="12294" width="5.7109375" style="6" customWidth="1"/>
    <col min="12295" max="12296" width="6.28515625" style="6" customWidth="1"/>
    <col min="12297" max="12297" width="5.7109375" style="6" customWidth="1"/>
    <col min="12298" max="12299" width="6.28515625" style="6" customWidth="1"/>
    <col min="12300" max="12300" width="5.7109375" style="6" customWidth="1"/>
    <col min="12301" max="12302" width="6.28515625" style="6" customWidth="1"/>
    <col min="12303" max="12303" width="5.7109375" style="6" customWidth="1"/>
    <col min="12304" max="12305" width="6.28515625" style="6" customWidth="1"/>
    <col min="12306" max="12306" width="5.7109375" style="6" customWidth="1"/>
    <col min="12307" max="12308" width="6.28515625" style="6" customWidth="1"/>
    <col min="12309" max="12309" width="5.7109375" style="6" customWidth="1"/>
    <col min="12310" max="12311" width="6.28515625" style="6" customWidth="1"/>
    <col min="12312" max="12312" width="5.7109375" style="6" customWidth="1"/>
    <col min="12313" max="12314" width="6.28515625" style="6" customWidth="1"/>
    <col min="12315" max="12315" width="5.7109375" style="6" customWidth="1"/>
    <col min="12316" max="12317" width="6.28515625" style="6" customWidth="1"/>
    <col min="12318" max="12318" width="5.7109375" style="6" customWidth="1"/>
    <col min="12319" max="12320" width="6.28515625" style="6" customWidth="1"/>
    <col min="12321" max="12321" width="5.7109375" style="6" customWidth="1"/>
    <col min="12322" max="12543" width="8.85546875" style="6"/>
    <col min="12544" max="12544" width="25.7109375" style="6" customWidth="1"/>
    <col min="12545" max="12546" width="6.28515625" style="6" customWidth="1"/>
    <col min="12547" max="12547" width="5.7109375" style="6" customWidth="1"/>
    <col min="12548" max="12549" width="6.28515625" style="6" customWidth="1"/>
    <col min="12550" max="12550" width="5.7109375" style="6" customWidth="1"/>
    <col min="12551" max="12552" width="6.28515625" style="6" customWidth="1"/>
    <col min="12553" max="12553" width="5.7109375" style="6" customWidth="1"/>
    <col min="12554" max="12555" width="6.28515625" style="6" customWidth="1"/>
    <col min="12556" max="12556" width="5.7109375" style="6" customWidth="1"/>
    <col min="12557" max="12558" width="6.28515625" style="6" customWidth="1"/>
    <col min="12559" max="12559" width="5.7109375" style="6" customWidth="1"/>
    <col min="12560" max="12561" width="6.28515625" style="6" customWidth="1"/>
    <col min="12562" max="12562" width="5.7109375" style="6" customWidth="1"/>
    <col min="12563" max="12564" width="6.28515625" style="6" customWidth="1"/>
    <col min="12565" max="12565" width="5.7109375" style="6" customWidth="1"/>
    <col min="12566" max="12567" width="6.28515625" style="6" customWidth="1"/>
    <col min="12568" max="12568" width="5.7109375" style="6" customWidth="1"/>
    <col min="12569" max="12570" width="6.28515625" style="6" customWidth="1"/>
    <col min="12571" max="12571" width="5.7109375" style="6" customWidth="1"/>
    <col min="12572" max="12573" width="6.28515625" style="6" customWidth="1"/>
    <col min="12574" max="12574" width="5.7109375" style="6" customWidth="1"/>
    <col min="12575" max="12576" width="6.28515625" style="6" customWidth="1"/>
    <col min="12577" max="12577" width="5.7109375" style="6" customWidth="1"/>
    <col min="12578" max="12799" width="8.85546875" style="6"/>
    <col min="12800" max="12800" width="25.7109375" style="6" customWidth="1"/>
    <col min="12801" max="12802" width="6.28515625" style="6" customWidth="1"/>
    <col min="12803" max="12803" width="5.7109375" style="6" customWidth="1"/>
    <col min="12804" max="12805" width="6.28515625" style="6" customWidth="1"/>
    <col min="12806" max="12806" width="5.7109375" style="6" customWidth="1"/>
    <col min="12807" max="12808" width="6.28515625" style="6" customWidth="1"/>
    <col min="12809" max="12809" width="5.7109375" style="6" customWidth="1"/>
    <col min="12810" max="12811" width="6.28515625" style="6" customWidth="1"/>
    <col min="12812" max="12812" width="5.7109375" style="6" customWidth="1"/>
    <col min="12813" max="12814" width="6.28515625" style="6" customWidth="1"/>
    <col min="12815" max="12815" width="5.7109375" style="6" customWidth="1"/>
    <col min="12816" max="12817" width="6.28515625" style="6" customWidth="1"/>
    <col min="12818" max="12818" width="5.7109375" style="6" customWidth="1"/>
    <col min="12819" max="12820" width="6.28515625" style="6" customWidth="1"/>
    <col min="12821" max="12821" width="5.7109375" style="6" customWidth="1"/>
    <col min="12822" max="12823" width="6.28515625" style="6" customWidth="1"/>
    <col min="12824" max="12824" width="5.7109375" style="6" customWidth="1"/>
    <col min="12825" max="12826" width="6.28515625" style="6" customWidth="1"/>
    <col min="12827" max="12827" width="5.7109375" style="6" customWidth="1"/>
    <col min="12828" max="12829" width="6.28515625" style="6" customWidth="1"/>
    <col min="12830" max="12830" width="5.7109375" style="6" customWidth="1"/>
    <col min="12831" max="12832" width="6.28515625" style="6" customWidth="1"/>
    <col min="12833" max="12833" width="5.7109375" style="6" customWidth="1"/>
    <col min="12834" max="13055" width="8.85546875" style="6"/>
    <col min="13056" max="13056" width="25.7109375" style="6" customWidth="1"/>
    <col min="13057" max="13058" width="6.28515625" style="6" customWidth="1"/>
    <col min="13059" max="13059" width="5.7109375" style="6" customWidth="1"/>
    <col min="13060" max="13061" width="6.28515625" style="6" customWidth="1"/>
    <col min="13062" max="13062" width="5.7109375" style="6" customWidth="1"/>
    <col min="13063" max="13064" width="6.28515625" style="6" customWidth="1"/>
    <col min="13065" max="13065" width="5.7109375" style="6" customWidth="1"/>
    <col min="13066" max="13067" width="6.28515625" style="6" customWidth="1"/>
    <col min="13068" max="13068" width="5.7109375" style="6" customWidth="1"/>
    <col min="13069" max="13070" width="6.28515625" style="6" customWidth="1"/>
    <col min="13071" max="13071" width="5.7109375" style="6" customWidth="1"/>
    <col min="13072" max="13073" width="6.28515625" style="6" customWidth="1"/>
    <col min="13074" max="13074" width="5.7109375" style="6" customWidth="1"/>
    <col min="13075" max="13076" width="6.28515625" style="6" customWidth="1"/>
    <col min="13077" max="13077" width="5.7109375" style="6" customWidth="1"/>
    <col min="13078" max="13079" width="6.28515625" style="6" customWidth="1"/>
    <col min="13080" max="13080" width="5.7109375" style="6" customWidth="1"/>
    <col min="13081" max="13082" width="6.28515625" style="6" customWidth="1"/>
    <col min="13083" max="13083" width="5.7109375" style="6" customWidth="1"/>
    <col min="13084" max="13085" width="6.28515625" style="6" customWidth="1"/>
    <col min="13086" max="13086" width="5.7109375" style="6" customWidth="1"/>
    <col min="13087" max="13088" width="6.28515625" style="6" customWidth="1"/>
    <col min="13089" max="13089" width="5.7109375" style="6" customWidth="1"/>
    <col min="13090" max="13311" width="8.85546875" style="6"/>
    <col min="13312" max="13312" width="25.7109375" style="6" customWidth="1"/>
    <col min="13313" max="13314" width="6.28515625" style="6" customWidth="1"/>
    <col min="13315" max="13315" width="5.7109375" style="6" customWidth="1"/>
    <col min="13316" max="13317" width="6.28515625" style="6" customWidth="1"/>
    <col min="13318" max="13318" width="5.7109375" style="6" customWidth="1"/>
    <col min="13319" max="13320" width="6.28515625" style="6" customWidth="1"/>
    <col min="13321" max="13321" width="5.7109375" style="6" customWidth="1"/>
    <col min="13322" max="13323" width="6.28515625" style="6" customWidth="1"/>
    <col min="13324" max="13324" width="5.7109375" style="6" customWidth="1"/>
    <col min="13325" max="13326" width="6.28515625" style="6" customWidth="1"/>
    <col min="13327" max="13327" width="5.7109375" style="6" customWidth="1"/>
    <col min="13328" max="13329" width="6.28515625" style="6" customWidth="1"/>
    <col min="13330" max="13330" width="5.7109375" style="6" customWidth="1"/>
    <col min="13331" max="13332" width="6.28515625" style="6" customWidth="1"/>
    <col min="13333" max="13333" width="5.7109375" style="6" customWidth="1"/>
    <col min="13334" max="13335" width="6.28515625" style="6" customWidth="1"/>
    <col min="13336" max="13336" width="5.7109375" style="6" customWidth="1"/>
    <col min="13337" max="13338" width="6.28515625" style="6" customWidth="1"/>
    <col min="13339" max="13339" width="5.7109375" style="6" customWidth="1"/>
    <col min="13340" max="13341" width="6.28515625" style="6" customWidth="1"/>
    <col min="13342" max="13342" width="5.7109375" style="6" customWidth="1"/>
    <col min="13343" max="13344" width="6.28515625" style="6" customWidth="1"/>
    <col min="13345" max="13345" width="5.7109375" style="6" customWidth="1"/>
    <col min="13346" max="13567" width="8.85546875" style="6"/>
    <col min="13568" max="13568" width="25.7109375" style="6" customWidth="1"/>
    <col min="13569" max="13570" width="6.28515625" style="6" customWidth="1"/>
    <col min="13571" max="13571" width="5.7109375" style="6" customWidth="1"/>
    <col min="13572" max="13573" width="6.28515625" style="6" customWidth="1"/>
    <col min="13574" max="13574" width="5.7109375" style="6" customWidth="1"/>
    <col min="13575" max="13576" width="6.28515625" style="6" customWidth="1"/>
    <col min="13577" max="13577" width="5.7109375" style="6" customWidth="1"/>
    <col min="13578" max="13579" width="6.28515625" style="6" customWidth="1"/>
    <col min="13580" max="13580" width="5.7109375" style="6" customWidth="1"/>
    <col min="13581" max="13582" width="6.28515625" style="6" customWidth="1"/>
    <col min="13583" max="13583" width="5.7109375" style="6" customWidth="1"/>
    <col min="13584" max="13585" width="6.28515625" style="6" customWidth="1"/>
    <col min="13586" max="13586" width="5.7109375" style="6" customWidth="1"/>
    <col min="13587" max="13588" width="6.28515625" style="6" customWidth="1"/>
    <col min="13589" max="13589" width="5.7109375" style="6" customWidth="1"/>
    <col min="13590" max="13591" width="6.28515625" style="6" customWidth="1"/>
    <col min="13592" max="13592" width="5.7109375" style="6" customWidth="1"/>
    <col min="13593" max="13594" width="6.28515625" style="6" customWidth="1"/>
    <col min="13595" max="13595" width="5.7109375" style="6" customWidth="1"/>
    <col min="13596" max="13597" width="6.28515625" style="6" customWidth="1"/>
    <col min="13598" max="13598" width="5.7109375" style="6" customWidth="1"/>
    <col min="13599" max="13600" width="6.28515625" style="6" customWidth="1"/>
    <col min="13601" max="13601" width="5.7109375" style="6" customWidth="1"/>
    <col min="13602" max="13823" width="8.85546875" style="6"/>
    <col min="13824" max="13824" width="25.7109375" style="6" customWidth="1"/>
    <col min="13825" max="13826" width="6.28515625" style="6" customWidth="1"/>
    <col min="13827" max="13827" width="5.7109375" style="6" customWidth="1"/>
    <col min="13828" max="13829" width="6.28515625" style="6" customWidth="1"/>
    <col min="13830" max="13830" width="5.7109375" style="6" customWidth="1"/>
    <col min="13831" max="13832" width="6.28515625" style="6" customWidth="1"/>
    <col min="13833" max="13833" width="5.7109375" style="6" customWidth="1"/>
    <col min="13834" max="13835" width="6.28515625" style="6" customWidth="1"/>
    <col min="13836" max="13836" width="5.7109375" style="6" customWidth="1"/>
    <col min="13837" max="13838" width="6.28515625" style="6" customWidth="1"/>
    <col min="13839" max="13839" width="5.7109375" style="6" customWidth="1"/>
    <col min="13840" max="13841" width="6.28515625" style="6" customWidth="1"/>
    <col min="13842" max="13842" width="5.7109375" style="6" customWidth="1"/>
    <col min="13843" max="13844" width="6.28515625" style="6" customWidth="1"/>
    <col min="13845" max="13845" width="5.7109375" style="6" customWidth="1"/>
    <col min="13846" max="13847" width="6.28515625" style="6" customWidth="1"/>
    <col min="13848" max="13848" width="5.7109375" style="6" customWidth="1"/>
    <col min="13849" max="13850" width="6.28515625" style="6" customWidth="1"/>
    <col min="13851" max="13851" width="5.7109375" style="6" customWidth="1"/>
    <col min="13852" max="13853" width="6.28515625" style="6" customWidth="1"/>
    <col min="13854" max="13854" width="5.7109375" style="6" customWidth="1"/>
    <col min="13855" max="13856" width="6.28515625" style="6" customWidth="1"/>
    <col min="13857" max="13857" width="5.7109375" style="6" customWidth="1"/>
    <col min="13858" max="14079" width="8.85546875" style="6"/>
    <col min="14080" max="14080" width="25.7109375" style="6" customWidth="1"/>
    <col min="14081" max="14082" width="6.28515625" style="6" customWidth="1"/>
    <col min="14083" max="14083" width="5.7109375" style="6" customWidth="1"/>
    <col min="14084" max="14085" width="6.28515625" style="6" customWidth="1"/>
    <col min="14086" max="14086" width="5.7109375" style="6" customWidth="1"/>
    <col min="14087" max="14088" width="6.28515625" style="6" customWidth="1"/>
    <col min="14089" max="14089" width="5.7109375" style="6" customWidth="1"/>
    <col min="14090" max="14091" width="6.28515625" style="6" customWidth="1"/>
    <col min="14092" max="14092" width="5.7109375" style="6" customWidth="1"/>
    <col min="14093" max="14094" width="6.28515625" style="6" customWidth="1"/>
    <col min="14095" max="14095" width="5.7109375" style="6" customWidth="1"/>
    <col min="14096" max="14097" width="6.28515625" style="6" customWidth="1"/>
    <col min="14098" max="14098" width="5.7109375" style="6" customWidth="1"/>
    <col min="14099" max="14100" width="6.28515625" style="6" customWidth="1"/>
    <col min="14101" max="14101" width="5.7109375" style="6" customWidth="1"/>
    <col min="14102" max="14103" width="6.28515625" style="6" customWidth="1"/>
    <col min="14104" max="14104" width="5.7109375" style="6" customWidth="1"/>
    <col min="14105" max="14106" width="6.28515625" style="6" customWidth="1"/>
    <col min="14107" max="14107" width="5.7109375" style="6" customWidth="1"/>
    <col min="14108" max="14109" width="6.28515625" style="6" customWidth="1"/>
    <col min="14110" max="14110" width="5.7109375" style="6" customWidth="1"/>
    <col min="14111" max="14112" width="6.28515625" style="6" customWidth="1"/>
    <col min="14113" max="14113" width="5.7109375" style="6" customWidth="1"/>
    <col min="14114" max="14335" width="8.85546875" style="6"/>
    <col min="14336" max="14336" width="25.7109375" style="6" customWidth="1"/>
    <col min="14337" max="14338" width="6.28515625" style="6" customWidth="1"/>
    <col min="14339" max="14339" width="5.7109375" style="6" customWidth="1"/>
    <col min="14340" max="14341" width="6.28515625" style="6" customWidth="1"/>
    <col min="14342" max="14342" width="5.7109375" style="6" customWidth="1"/>
    <col min="14343" max="14344" width="6.28515625" style="6" customWidth="1"/>
    <col min="14345" max="14345" width="5.7109375" style="6" customWidth="1"/>
    <col min="14346" max="14347" width="6.28515625" style="6" customWidth="1"/>
    <col min="14348" max="14348" width="5.7109375" style="6" customWidth="1"/>
    <col min="14349" max="14350" width="6.28515625" style="6" customWidth="1"/>
    <col min="14351" max="14351" width="5.7109375" style="6" customWidth="1"/>
    <col min="14352" max="14353" width="6.28515625" style="6" customWidth="1"/>
    <col min="14354" max="14354" width="5.7109375" style="6" customWidth="1"/>
    <col min="14355" max="14356" width="6.28515625" style="6" customWidth="1"/>
    <col min="14357" max="14357" width="5.7109375" style="6" customWidth="1"/>
    <col min="14358" max="14359" width="6.28515625" style="6" customWidth="1"/>
    <col min="14360" max="14360" width="5.7109375" style="6" customWidth="1"/>
    <col min="14361" max="14362" width="6.28515625" style="6" customWidth="1"/>
    <col min="14363" max="14363" width="5.7109375" style="6" customWidth="1"/>
    <col min="14364" max="14365" width="6.28515625" style="6" customWidth="1"/>
    <col min="14366" max="14366" width="5.7109375" style="6" customWidth="1"/>
    <col min="14367" max="14368" width="6.28515625" style="6" customWidth="1"/>
    <col min="14369" max="14369" width="5.7109375" style="6" customWidth="1"/>
    <col min="14370" max="14591" width="8.85546875" style="6"/>
    <col min="14592" max="14592" width="25.7109375" style="6" customWidth="1"/>
    <col min="14593" max="14594" width="6.28515625" style="6" customWidth="1"/>
    <col min="14595" max="14595" width="5.7109375" style="6" customWidth="1"/>
    <col min="14596" max="14597" width="6.28515625" style="6" customWidth="1"/>
    <col min="14598" max="14598" width="5.7109375" style="6" customWidth="1"/>
    <col min="14599" max="14600" width="6.28515625" style="6" customWidth="1"/>
    <col min="14601" max="14601" width="5.7109375" style="6" customWidth="1"/>
    <col min="14602" max="14603" width="6.28515625" style="6" customWidth="1"/>
    <col min="14604" max="14604" width="5.7109375" style="6" customWidth="1"/>
    <col min="14605" max="14606" width="6.28515625" style="6" customWidth="1"/>
    <col min="14607" max="14607" width="5.7109375" style="6" customWidth="1"/>
    <col min="14608" max="14609" width="6.28515625" style="6" customWidth="1"/>
    <col min="14610" max="14610" width="5.7109375" style="6" customWidth="1"/>
    <col min="14611" max="14612" width="6.28515625" style="6" customWidth="1"/>
    <col min="14613" max="14613" width="5.7109375" style="6" customWidth="1"/>
    <col min="14614" max="14615" width="6.28515625" style="6" customWidth="1"/>
    <col min="14616" max="14616" width="5.7109375" style="6" customWidth="1"/>
    <col min="14617" max="14618" width="6.28515625" style="6" customWidth="1"/>
    <col min="14619" max="14619" width="5.7109375" style="6" customWidth="1"/>
    <col min="14620" max="14621" width="6.28515625" style="6" customWidth="1"/>
    <col min="14622" max="14622" width="5.7109375" style="6" customWidth="1"/>
    <col min="14623" max="14624" width="6.28515625" style="6" customWidth="1"/>
    <col min="14625" max="14625" width="5.7109375" style="6" customWidth="1"/>
    <col min="14626" max="14847" width="8.85546875" style="6"/>
    <col min="14848" max="14848" width="25.7109375" style="6" customWidth="1"/>
    <col min="14849" max="14850" width="6.28515625" style="6" customWidth="1"/>
    <col min="14851" max="14851" width="5.7109375" style="6" customWidth="1"/>
    <col min="14852" max="14853" width="6.28515625" style="6" customWidth="1"/>
    <col min="14854" max="14854" width="5.7109375" style="6" customWidth="1"/>
    <col min="14855" max="14856" width="6.28515625" style="6" customWidth="1"/>
    <col min="14857" max="14857" width="5.7109375" style="6" customWidth="1"/>
    <col min="14858" max="14859" width="6.28515625" style="6" customWidth="1"/>
    <col min="14860" max="14860" width="5.7109375" style="6" customWidth="1"/>
    <col min="14861" max="14862" width="6.28515625" style="6" customWidth="1"/>
    <col min="14863" max="14863" width="5.7109375" style="6" customWidth="1"/>
    <col min="14864" max="14865" width="6.28515625" style="6" customWidth="1"/>
    <col min="14866" max="14866" width="5.7109375" style="6" customWidth="1"/>
    <col min="14867" max="14868" width="6.28515625" style="6" customWidth="1"/>
    <col min="14869" max="14869" width="5.7109375" style="6" customWidth="1"/>
    <col min="14870" max="14871" width="6.28515625" style="6" customWidth="1"/>
    <col min="14872" max="14872" width="5.7109375" style="6" customWidth="1"/>
    <col min="14873" max="14874" width="6.28515625" style="6" customWidth="1"/>
    <col min="14875" max="14875" width="5.7109375" style="6" customWidth="1"/>
    <col min="14876" max="14877" width="6.28515625" style="6" customWidth="1"/>
    <col min="14878" max="14878" width="5.7109375" style="6" customWidth="1"/>
    <col min="14879" max="14880" width="6.28515625" style="6" customWidth="1"/>
    <col min="14881" max="14881" width="5.7109375" style="6" customWidth="1"/>
    <col min="14882" max="15103" width="8.85546875" style="6"/>
    <col min="15104" max="15104" width="25.7109375" style="6" customWidth="1"/>
    <col min="15105" max="15106" width="6.28515625" style="6" customWidth="1"/>
    <col min="15107" max="15107" width="5.7109375" style="6" customWidth="1"/>
    <col min="15108" max="15109" width="6.28515625" style="6" customWidth="1"/>
    <col min="15110" max="15110" width="5.7109375" style="6" customWidth="1"/>
    <col min="15111" max="15112" width="6.28515625" style="6" customWidth="1"/>
    <col min="15113" max="15113" width="5.7109375" style="6" customWidth="1"/>
    <col min="15114" max="15115" width="6.28515625" style="6" customWidth="1"/>
    <col min="15116" max="15116" width="5.7109375" style="6" customWidth="1"/>
    <col min="15117" max="15118" width="6.28515625" style="6" customWidth="1"/>
    <col min="15119" max="15119" width="5.7109375" style="6" customWidth="1"/>
    <col min="15120" max="15121" width="6.28515625" style="6" customWidth="1"/>
    <col min="15122" max="15122" width="5.7109375" style="6" customWidth="1"/>
    <col min="15123" max="15124" width="6.28515625" style="6" customWidth="1"/>
    <col min="15125" max="15125" width="5.7109375" style="6" customWidth="1"/>
    <col min="15126" max="15127" width="6.28515625" style="6" customWidth="1"/>
    <col min="15128" max="15128" width="5.7109375" style="6" customWidth="1"/>
    <col min="15129" max="15130" width="6.28515625" style="6" customWidth="1"/>
    <col min="15131" max="15131" width="5.7109375" style="6" customWidth="1"/>
    <col min="15132" max="15133" width="6.28515625" style="6" customWidth="1"/>
    <col min="15134" max="15134" width="5.7109375" style="6" customWidth="1"/>
    <col min="15135" max="15136" width="6.28515625" style="6" customWidth="1"/>
    <col min="15137" max="15137" width="5.7109375" style="6" customWidth="1"/>
    <col min="15138" max="15359" width="8.85546875" style="6"/>
    <col min="15360" max="15360" width="25.7109375" style="6" customWidth="1"/>
    <col min="15361" max="15362" width="6.28515625" style="6" customWidth="1"/>
    <col min="15363" max="15363" width="5.7109375" style="6" customWidth="1"/>
    <col min="15364" max="15365" width="6.28515625" style="6" customWidth="1"/>
    <col min="15366" max="15366" width="5.7109375" style="6" customWidth="1"/>
    <col min="15367" max="15368" width="6.28515625" style="6" customWidth="1"/>
    <col min="15369" max="15369" width="5.7109375" style="6" customWidth="1"/>
    <col min="15370" max="15371" width="6.28515625" style="6" customWidth="1"/>
    <col min="15372" max="15372" width="5.7109375" style="6" customWidth="1"/>
    <col min="15373" max="15374" width="6.28515625" style="6" customWidth="1"/>
    <col min="15375" max="15375" width="5.7109375" style="6" customWidth="1"/>
    <col min="15376" max="15377" width="6.28515625" style="6" customWidth="1"/>
    <col min="15378" max="15378" width="5.7109375" style="6" customWidth="1"/>
    <col min="15379" max="15380" width="6.28515625" style="6" customWidth="1"/>
    <col min="15381" max="15381" width="5.7109375" style="6" customWidth="1"/>
    <col min="15382" max="15383" width="6.28515625" style="6" customWidth="1"/>
    <col min="15384" max="15384" width="5.7109375" style="6" customWidth="1"/>
    <col min="15385" max="15386" width="6.28515625" style="6" customWidth="1"/>
    <col min="15387" max="15387" width="5.7109375" style="6" customWidth="1"/>
    <col min="15388" max="15389" width="6.28515625" style="6" customWidth="1"/>
    <col min="15390" max="15390" width="5.7109375" style="6" customWidth="1"/>
    <col min="15391" max="15392" width="6.28515625" style="6" customWidth="1"/>
    <col min="15393" max="15393" width="5.7109375" style="6" customWidth="1"/>
    <col min="15394" max="15615" width="8.85546875" style="6"/>
    <col min="15616" max="15616" width="25.7109375" style="6" customWidth="1"/>
    <col min="15617" max="15618" width="6.28515625" style="6" customWidth="1"/>
    <col min="15619" max="15619" width="5.7109375" style="6" customWidth="1"/>
    <col min="15620" max="15621" width="6.28515625" style="6" customWidth="1"/>
    <col min="15622" max="15622" width="5.7109375" style="6" customWidth="1"/>
    <col min="15623" max="15624" width="6.28515625" style="6" customWidth="1"/>
    <col min="15625" max="15625" width="5.7109375" style="6" customWidth="1"/>
    <col min="15626" max="15627" width="6.28515625" style="6" customWidth="1"/>
    <col min="15628" max="15628" width="5.7109375" style="6" customWidth="1"/>
    <col min="15629" max="15630" width="6.28515625" style="6" customWidth="1"/>
    <col min="15631" max="15631" width="5.7109375" style="6" customWidth="1"/>
    <col min="15632" max="15633" width="6.28515625" style="6" customWidth="1"/>
    <col min="15634" max="15634" width="5.7109375" style="6" customWidth="1"/>
    <col min="15635" max="15636" width="6.28515625" style="6" customWidth="1"/>
    <col min="15637" max="15637" width="5.7109375" style="6" customWidth="1"/>
    <col min="15638" max="15639" width="6.28515625" style="6" customWidth="1"/>
    <col min="15640" max="15640" width="5.7109375" style="6" customWidth="1"/>
    <col min="15641" max="15642" width="6.28515625" style="6" customWidth="1"/>
    <col min="15643" max="15643" width="5.7109375" style="6" customWidth="1"/>
    <col min="15644" max="15645" width="6.28515625" style="6" customWidth="1"/>
    <col min="15646" max="15646" width="5.7109375" style="6" customWidth="1"/>
    <col min="15647" max="15648" width="6.28515625" style="6" customWidth="1"/>
    <col min="15649" max="15649" width="5.7109375" style="6" customWidth="1"/>
    <col min="15650" max="15871" width="8.85546875" style="6"/>
    <col min="15872" max="15872" width="25.7109375" style="6" customWidth="1"/>
    <col min="15873" max="15874" width="6.28515625" style="6" customWidth="1"/>
    <col min="15875" max="15875" width="5.7109375" style="6" customWidth="1"/>
    <col min="15876" max="15877" width="6.28515625" style="6" customWidth="1"/>
    <col min="15878" max="15878" width="5.7109375" style="6" customWidth="1"/>
    <col min="15879" max="15880" width="6.28515625" style="6" customWidth="1"/>
    <col min="15881" max="15881" width="5.7109375" style="6" customWidth="1"/>
    <col min="15882" max="15883" width="6.28515625" style="6" customWidth="1"/>
    <col min="15884" max="15884" width="5.7109375" style="6" customWidth="1"/>
    <col min="15885" max="15886" width="6.28515625" style="6" customWidth="1"/>
    <col min="15887" max="15887" width="5.7109375" style="6" customWidth="1"/>
    <col min="15888" max="15889" width="6.28515625" style="6" customWidth="1"/>
    <col min="15890" max="15890" width="5.7109375" style="6" customWidth="1"/>
    <col min="15891" max="15892" width="6.28515625" style="6" customWidth="1"/>
    <col min="15893" max="15893" width="5.7109375" style="6" customWidth="1"/>
    <col min="15894" max="15895" width="6.28515625" style="6" customWidth="1"/>
    <col min="15896" max="15896" width="5.7109375" style="6" customWidth="1"/>
    <col min="15897" max="15898" width="6.28515625" style="6" customWidth="1"/>
    <col min="15899" max="15899" width="5.7109375" style="6" customWidth="1"/>
    <col min="15900" max="15901" width="6.28515625" style="6" customWidth="1"/>
    <col min="15902" max="15902" width="5.7109375" style="6" customWidth="1"/>
    <col min="15903" max="15904" width="6.28515625" style="6" customWidth="1"/>
    <col min="15905" max="15905" width="5.7109375" style="6" customWidth="1"/>
    <col min="15906" max="16127" width="8.85546875" style="6"/>
    <col min="16128" max="16128" width="25.7109375" style="6" customWidth="1"/>
    <col min="16129" max="16130" width="6.28515625" style="6" customWidth="1"/>
    <col min="16131" max="16131" width="5.7109375" style="6" customWidth="1"/>
    <col min="16132" max="16133" width="6.28515625" style="6" customWidth="1"/>
    <col min="16134" max="16134" width="5.7109375" style="6" customWidth="1"/>
    <col min="16135" max="16136" width="6.28515625" style="6" customWidth="1"/>
    <col min="16137" max="16137" width="5.7109375" style="6" customWidth="1"/>
    <col min="16138" max="16139" width="6.28515625" style="6" customWidth="1"/>
    <col min="16140" max="16140" width="5.7109375" style="6" customWidth="1"/>
    <col min="16141" max="16142" width="6.28515625" style="6" customWidth="1"/>
    <col min="16143" max="16143" width="5.7109375" style="6" customWidth="1"/>
    <col min="16144" max="16145" width="6.28515625" style="6" customWidth="1"/>
    <col min="16146" max="16146" width="5.7109375" style="6" customWidth="1"/>
    <col min="16147" max="16148" width="6.28515625" style="6" customWidth="1"/>
    <col min="16149" max="16149" width="5.7109375" style="6" customWidth="1"/>
    <col min="16150" max="16151" width="6.28515625" style="6" customWidth="1"/>
    <col min="16152" max="16152" width="5.7109375" style="6" customWidth="1"/>
    <col min="16153" max="16154" width="6.28515625" style="6" customWidth="1"/>
    <col min="16155" max="16155" width="5.7109375" style="6" customWidth="1"/>
    <col min="16156" max="16157" width="6.28515625" style="6" customWidth="1"/>
    <col min="16158" max="16158" width="5.7109375" style="6" customWidth="1"/>
    <col min="16159" max="16160" width="6.28515625" style="6" customWidth="1"/>
    <col min="16161" max="16161" width="5.7109375" style="6" customWidth="1"/>
    <col min="16162" max="16358" width="8.85546875" style="6"/>
    <col min="16359" max="16384" width="9.28515625" style="6" customWidth="1"/>
  </cols>
  <sheetData>
    <row r="1" spans="1:48" ht="15.6" customHeight="1">
      <c r="A1" s="4" t="s">
        <v>128</v>
      </c>
      <c r="C1" s="89" t="s">
        <v>67</v>
      </c>
      <c r="D1" s="5"/>
      <c r="E1" s="5"/>
      <c r="F1" s="89"/>
      <c r="G1" s="5"/>
      <c r="H1" s="5"/>
      <c r="I1" s="89"/>
      <c r="J1" s="5"/>
      <c r="K1" s="5"/>
      <c r="L1" s="89"/>
      <c r="M1" s="5"/>
      <c r="N1" s="5"/>
      <c r="O1" s="144" t="s">
        <v>432</v>
      </c>
      <c r="P1" s="5"/>
      <c r="Q1" s="5"/>
      <c r="R1" s="89"/>
      <c r="S1" s="5"/>
      <c r="T1" s="5"/>
      <c r="U1" s="89"/>
      <c r="V1" s="5"/>
      <c r="W1" s="5"/>
      <c r="X1" s="89"/>
      <c r="Y1" s="5"/>
      <c r="Z1" s="5"/>
      <c r="AB1" s="77" t="s">
        <v>58</v>
      </c>
      <c r="AE1" s="77"/>
      <c r="AH1" s="77"/>
      <c r="AK1" s="77"/>
      <c r="AN1" s="77"/>
      <c r="AQ1" s="77"/>
      <c r="AT1" s="89"/>
      <c r="AU1" s="5"/>
      <c r="AV1" s="5"/>
    </row>
    <row r="2" spans="1:48" ht="15.6" customHeight="1">
      <c r="A2" s="29" t="s">
        <v>44</v>
      </c>
      <c r="C2" s="88" t="s">
        <v>380</v>
      </c>
      <c r="D2" s="94"/>
      <c r="E2" s="95"/>
      <c r="F2" s="88" t="s">
        <v>371</v>
      </c>
      <c r="G2" s="94"/>
      <c r="H2" s="95"/>
      <c r="I2" s="88" t="s">
        <v>408</v>
      </c>
      <c r="J2" s="94"/>
      <c r="K2" s="95"/>
      <c r="L2" s="88" t="s">
        <v>337</v>
      </c>
      <c r="M2" s="94"/>
      <c r="N2" s="95"/>
      <c r="O2" s="88" t="s">
        <v>431</v>
      </c>
      <c r="P2" s="94"/>
      <c r="Q2" s="95"/>
      <c r="R2" s="53" t="s">
        <v>327</v>
      </c>
      <c r="S2" s="94"/>
      <c r="T2" s="95"/>
      <c r="U2" s="88" t="s">
        <v>448</v>
      </c>
      <c r="V2" s="94"/>
      <c r="W2" s="95"/>
      <c r="X2" s="88" t="s">
        <v>464</v>
      </c>
      <c r="Y2" s="94"/>
      <c r="Z2" s="95"/>
      <c r="AB2" s="53" t="s">
        <v>274</v>
      </c>
      <c r="AC2" s="54"/>
      <c r="AD2" s="55"/>
      <c r="AE2" s="53" t="s">
        <v>337</v>
      </c>
      <c r="AF2" s="54"/>
      <c r="AG2" s="55"/>
      <c r="AH2" s="53" t="s">
        <v>337</v>
      </c>
      <c r="AI2" s="54"/>
      <c r="AJ2" s="55"/>
      <c r="AK2" s="53" t="s">
        <v>337</v>
      </c>
      <c r="AL2" s="54"/>
      <c r="AM2" s="55"/>
      <c r="AN2" s="53" t="s">
        <v>360</v>
      </c>
      <c r="AO2" s="54"/>
      <c r="AP2" s="55"/>
      <c r="AQ2" s="53" t="s">
        <v>455</v>
      </c>
      <c r="AR2" s="54"/>
      <c r="AS2" s="55"/>
      <c r="AT2" s="88" t="s">
        <v>355</v>
      </c>
      <c r="AU2" s="94"/>
      <c r="AV2" s="95"/>
    </row>
    <row r="3" spans="1:48" ht="15.6" customHeight="1">
      <c r="A3" s="17" t="s">
        <v>45</v>
      </c>
      <c r="C3" s="90" t="s">
        <v>109</v>
      </c>
      <c r="D3" s="91"/>
      <c r="E3" s="92"/>
      <c r="F3" s="90" t="s">
        <v>103</v>
      </c>
      <c r="G3" s="91"/>
      <c r="H3" s="92"/>
      <c r="I3" s="90" t="s">
        <v>213</v>
      </c>
      <c r="J3" s="91"/>
      <c r="K3" s="92"/>
      <c r="L3" s="90" t="s">
        <v>65</v>
      </c>
      <c r="M3" s="91"/>
      <c r="N3" s="92"/>
      <c r="O3" s="90" t="s">
        <v>427</v>
      </c>
      <c r="P3" s="91"/>
      <c r="Q3" s="92"/>
      <c r="R3" s="56" t="s">
        <v>322</v>
      </c>
      <c r="S3" s="91"/>
      <c r="T3" s="92"/>
      <c r="U3" s="90" t="s">
        <v>443</v>
      </c>
      <c r="V3" s="91"/>
      <c r="W3" s="92"/>
      <c r="X3" s="90" t="s">
        <v>456</v>
      </c>
      <c r="Y3" s="91"/>
      <c r="Z3" s="92"/>
      <c r="AB3" s="56" t="s">
        <v>266</v>
      </c>
      <c r="AC3" s="57"/>
      <c r="AD3" s="58"/>
      <c r="AE3" s="56" t="s">
        <v>100</v>
      </c>
      <c r="AF3" s="57"/>
      <c r="AG3" s="58"/>
      <c r="AH3" s="56" t="s">
        <v>334</v>
      </c>
      <c r="AI3" s="57"/>
      <c r="AJ3" s="58"/>
      <c r="AK3" s="56" t="s">
        <v>487</v>
      </c>
      <c r="AL3" s="57"/>
      <c r="AM3" s="58"/>
      <c r="AN3" s="56" t="s">
        <v>94</v>
      </c>
      <c r="AO3" s="57"/>
      <c r="AP3" s="58"/>
      <c r="AQ3" s="56" t="s">
        <v>451</v>
      </c>
      <c r="AR3" s="57"/>
      <c r="AS3" s="58"/>
      <c r="AT3" s="90" t="s">
        <v>343</v>
      </c>
      <c r="AU3" s="91"/>
      <c r="AV3" s="92"/>
    </row>
    <row r="4" spans="1:48" ht="15.6" customHeight="1">
      <c r="C4" s="93" t="s">
        <v>381</v>
      </c>
      <c r="D4" s="59"/>
      <c r="E4" s="60"/>
      <c r="F4" s="93" t="s">
        <v>372</v>
      </c>
      <c r="G4" s="59"/>
      <c r="H4" s="60"/>
      <c r="I4" s="93" t="s">
        <v>409</v>
      </c>
      <c r="J4" s="59"/>
      <c r="K4" s="60"/>
      <c r="L4" s="93" t="s">
        <v>409</v>
      </c>
      <c r="M4" s="59"/>
      <c r="N4" s="60"/>
      <c r="O4" s="93"/>
      <c r="P4" s="59"/>
      <c r="Q4" s="60"/>
      <c r="R4" s="97"/>
      <c r="S4" s="59"/>
      <c r="T4" s="60"/>
      <c r="U4" s="93" t="s">
        <v>449</v>
      </c>
      <c r="V4" s="59"/>
      <c r="W4" s="60"/>
      <c r="X4" s="97"/>
      <c r="Y4" s="59"/>
      <c r="Z4" s="60"/>
      <c r="AB4" s="61" t="s">
        <v>275</v>
      </c>
      <c r="AC4" s="59"/>
      <c r="AD4" s="60"/>
      <c r="AE4" s="61" t="s">
        <v>367</v>
      </c>
      <c r="AF4" s="59"/>
      <c r="AG4" s="60"/>
      <c r="AH4" s="97"/>
      <c r="AI4" s="59"/>
      <c r="AJ4" s="60"/>
      <c r="AK4" s="97"/>
      <c r="AL4" s="59"/>
      <c r="AM4" s="60"/>
      <c r="AN4" s="61" t="s">
        <v>361</v>
      </c>
      <c r="AO4" s="59"/>
      <c r="AP4" s="60"/>
      <c r="AQ4" s="61"/>
      <c r="AR4" s="59"/>
      <c r="AS4" s="60"/>
      <c r="AT4" s="93"/>
      <c r="AU4" s="59"/>
      <c r="AV4" s="60"/>
    </row>
    <row r="5" spans="1:48" ht="15.6" customHeight="1">
      <c r="A5" s="19" t="s">
        <v>192</v>
      </c>
      <c r="B5" s="22" t="s">
        <v>23</v>
      </c>
      <c r="C5" s="62" t="s">
        <v>46</v>
      </c>
      <c r="D5" s="63" t="s">
        <v>47</v>
      </c>
      <c r="E5" s="64" t="s">
        <v>39</v>
      </c>
      <c r="F5" s="62" t="s">
        <v>46</v>
      </c>
      <c r="G5" s="63" t="s">
        <v>47</v>
      </c>
      <c r="H5" s="64" t="s">
        <v>39</v>
      </c>
      <c r="I5" s="62" t="s">
        <v>46</v>
      </c>
      <c r="J5" s="63" t="s">
        <v>47</v>
      </c>
      <c r="K5" s="64" t="s">
        <v>39</v>
      </c>
      <c r="L5" s="62" t="s">
        <v>46</v>
      </c>
      <c r="M5" s="63" t="s">
        <v>47</v>
      </c>
      <c r="N5" s="64" t="s">
        <v>39</v>
      </c>
      <c r="O5" s="62" t="s">
        <v>46</v>
      </c>
      <c r="P5" s="63" t="s">
        <v>47</v>
      </c>
      <c r="Q5" s="64" t="s">
        <v>39</v>
      </c>
      <c r="R5" s="62" t="s">
        <v>46</v>
      </c>
      <c r="S5" s="63" t="s">
        <v>47</v>
      </c>
      <c r="T5" s="64" t="s">
        <v>39</v>
      </c>
      <c r="U5" s="62" t="s">
        <v>46</v>
      </c>
      <c r="V5" s="63" t="s">
        <v>47</v>
      </c>
      <c r="W5" s="64" t="s">
        <v>39</v>
      </c>
      <c r="X5" s="62" t="s">
        <v>46</v>
      </c>
      <c r="Y5" s="63" t="s">
        <v>47</v>
      </c>
      <c r="Z5" s="64" t="s">
        <v>39</v>
      </c>
      <c r="AB5" s="62" t="s">
        <v>46</v>
      </c>
      <c r="AC5" s="63" t="s">
        <v>47</v>
      </c>
      <c r="AD5" s="64" t="s">
        <v>39</v>
      </c>
      <c r="AE5" s="62" t="s">
        <v>46</v>
      </c>
      <c r="AF5" s="63" t="s">
        <v>47</v>
      </c>
      <c r="AG5" s="64" t="s">
        <v>39</v>
      </c>
      <c r="AH5" s="62" t="s">
        <v>46</v>
      </c>
      <c r="AI5" s="63" t="s">
        <v>47</v>
      </c>
      <c r="AJ5" s="64" t="s">
        <v>39</v>
      </c>
      <c r="AK5" s="62" t="s">
        <v>46</v>
      </c>
      <c r="AL5" s="63" t="s">
        <v>47</v>
      </c>
      <c r="AM5" s="64" t="s">
        <v>39</v>
      </c>
      <c r="AN5" s="62" t="s">
        <v>46</v>
      </c>
      <c r="AO5" s="63" t="s">
        <v>47</v>
      </c>
      <c r="AP5" s="64" t="s">
        <v>39</v>
      </c>
      <c r="AQ5" s="62" t="s">
        <v>46</v>
      </c>
      <c r="AR5" s="63" t="s">
        <v>47</v>
      </c>
      <c r="AS5" s="64" t="s">
        <v>39</v>
      </c>
      <c r="AT5" s="62" t="s">
        <v>46</v>
      </c>
      <c r="AU5" s="63" t="s">
        <v>47</v>
      </c>
      <c r="AV5" s="64" t="s">
        <v>39</v>
      </c>
    </row>
    <row r="6" spans="1:48" ht="15.6" customHeight="1">
      <c r="A6" s="72">
        <v>9901</v>
      </c>
      <c r="B6" s="79" t="s">
        <v>54</v>
      </c>
      <c r="C6" s="34">
        <v>6088.8888888888887</v>
      </c>
      <c r="D6" s="65">
        <f>(C6/7444.44444444444)*100</f>
        <v>81.791044776119449</v>
      </c>
      <c r="E6" s="35">
        <f t="shared" ref="E6:E35" si="0">RANK(C6,C$6:C$35,0)</f>
        <v>25</v>
      </c>
      <c r="F6" s="34">
        <v>2541.6666666666665</v>
      </c>
      <c r="G6" s="65">
        <f>(F6/4263.88888888889)*100</f>
        <v>59.60912052117262</v>
      </c>
      <c r="H6" s="35">
        <f t="shared" ref="H6:H35" si="1">RANK(F6,F$6:F$35,0)</f>
        <v>30</v>
      </c>
      <c r="I6" s="34">
        <v>4076.1904761904757</v>
      </c>
      <c r="J6" s="65">
        <f>(I6/3401.19047619048)*100</f>
        <v>119.84599229961484</v>
      </c>
      <c r="K6" s="35">
        <f>RANK(I6,I$6:I$35,0)</f>
        <v>3</v>
      </c>
      <c r="L6" s="34">
        <v>2495.833333333333</v>
      </c>
      <c r="M6" s="65">
        <f>(L6/3626.66666666667)*100</f>
        <v>68.818933823529335</v>
      </c>
      <c r="N6" s="35">
        <f>RANK(L6,L$6:L$35,0)</f>
        <v>5</v>
      </c>
      <c r="O6" s="34">
        <v>5121.666666666667</v>
      </c>
      <c r="P6" s="65">
        <f>(O6/8033.33333333333)*100</f>
        <v>63.755186721991727</v>
      </c>
      <c r="Q6" s="35">
        <f>RANK(O6,O$6:O$35,0)</f>
        <v>26</v>
      </c>
      <c r="R6" s="34">
        <v>2500</v>
      </c>
      <c r="S6" s="65">
        <f>(R6/3200)*100</f>
        <v>78.125</v>
      </c>
      <c r="T6" s="35">
        <f>RANK(R6,R$6:R$35,0)</f>
        <v>22</v>
      </c>
      <c r="U6" s="34">
        <v>2450</v>
      </c>
      <c r="V6" s="65">
        <f>(U6/4025)*100</f>
        <v>60.869565217391312</v>
      </c>
      <c r="W6" s="35">
        <f>RANK(U6,U$6:U$35,0)</f>
        <v>27</v>
      </c>
      <c r="X6" s="34">
        <v>2652.5</v>
      </c>
      <c r="Y6" s="65">
        <f>(X6/4075)*100</f>
        <v>65.092024539877301</v>
      </c>
      <c r="Z6" s="35">
        <f>RANK(X6,X$6:X$35,0)</f>
        <v>4</v>
      </c>
      <c r="AB6" s="34">
        <v>400</v>
      </c>
      <c r="AC6" s="65">
        <f>(AB6/490)*100</f>
        <v>81.632653061224488</v>
      </c>
      <c r="AD6" s="35">
        <f t="shared" ref="AD6:AD35" si="2">RANK(AB6,AB$6:AB$35,0)</f>
        <v>20</v>
      </c>
      <c r="AE6" s="34"/>
      <c r="AF6" s="65"/>
      <c r="AG6" s="35"/>
      <c r="AH6" s="34">
        <v>1757</v>
      </c>
      <c r="AI6" s="65">
        <f>(AH6/2200)*100</f>
        <v>79.86363636363636</v>
      </c>
      <c r="AJ6" s="35">
        <f>RANK(AH6,AH$6:AH$35,0)</f>
        <v>11</v>
      </c>
      <c r="AK6" s="34">
        <v>1799.6</v>
      </c>
      <c r="AL6" s="65"/>
      <c r="AM6" s="35">
        <f>RANK(AK6,AK$6:AK$35,0)</f>
        <v>28</v>
      </c>
      <c r="AN6" s="34">
        <v>399</v>
      </c>
      <c r="AO6" s="65">
        <f>(AN6/404)*100</f>
        <v>98.762376237623755</v>
      </c>
      <c r="AP6" s="35">
        <f>RANK(AN6,AN$6:AN$35,0)</f>
        <v>29</v>
      </c>
      <c r="AQ6" s="34">
        <v>511</v>
      </c>
      <c r="AR6" s="65">
        <f>(AQ6/473)*100</f>
        <v>108.03382663847781</v>
      </c>
      <c r="AS6" s="35">
        <f>RANK(AQ6,AQ$6:AQ$35,0)</f>
        <v>13</v>
      </c>
      <c r="AT6" s="34">
        <v>255.8</v>
      </c>
      <c r="AU6" s="65"/>
      <c r="AV6" s="35"/>
    </row>
    <row r="7" spans="1:48" ht="15.6" customHeight="1">
      <c r="A7" s="73">
        <v>9902</v>
      </c>
      <c r="B7" s="80" t="s">
        <v>68</v>
      </c>
      <c r="C7" s="36">
        <v>7977.7777777777783</v>
      </c>
      <c r="D7" s="66">
        <f t="shared" ref="D7:D35" si="3">(C7/7444.44444444444)*100</f>
        <v>107.16417910447768</v>
      </c>
      <c r="E7" s="37">
        <f t="shared" si="0"/>
        <v>3</v>
      </c>
      <c r="F7" s="36">
        <v>4055.5555555555557</v>
      </c>
      <c r="G7" s="66">
        <f t="shared" ref="G7:G35" si="4">(F7/4263.88888888889)*100</f>
        <v>95.114006514657973</v>
      </c>
      <c r="H7" s="37">
        <f t="shared" si="1"/>
        <v>22</v>
      </c>
      <c r="I7" s="36">
        <v>3583.333333333333</v>
      </c>
      <c r="J7" s="66">
        <f t="shared" ref="J7:J35" si="5">(I7/3401.19047619048)*100</f>
        <v>105.35526776338804</v>
      </c>
      <c r="K7" s="37">
        <f t="shared" ref="K7:K35" si="6">RANK(I7,I$6:I$35,0)</f>
        <v>5</v>
      </c>
      <c r="L7" s="36">
        <v>2884.1666666666665</v>
      </c>
      <c r="M7" s="66">
        <f t="shared" ref="M7:M35" si="7">(L7/3626.66666666667)*100</f>
        <v>79.526654411764625</v>
      </c>
      <c r="N7" s="37">
        <f t="shared" ref="N7:N35" si="8">RANK(L7,L$6:L$35,0)</f>
        <v>3</v>
      </c>
      <c r="O7" s="36">
        <v>5355</v>
      </c>
      <c r="P7" s="66">
        <f t="shared" ref="P7:P35" si="9">(O7/8033.33333333333)*100</f>
        <v>66.659751037344421</v>
      </c>
      <c r="Q7" s="37">
        <f t="shared" ref="Q7:Q35" si="10">RANK(O7,O$6:O$35,0)</f>
        <v>24</v>
      </c>
      <c r="R7" s="36">
        <v>3000</v>
      </c>
      <c r="S7" s="66">
        <f t="shared" ref="S7:S35" si="11">(R7/3200)*100</f>
        <v>93.75</v>
      </c>
      <c r="T7" s="37">
        <f t="shared" ref="T7:T35" si="12">RANK(R7,R$6:R$35,0)</f>
        <v>9</v>
      </c>
      <c r="U7" s="36">
        <v>2450</v>
      </c>
      <c r="V7" s="66">
        <f t="shared" ref="V7:V35" si="13">(U7/4025)*100</f>
        <v>60.869565217391312</v>
      </c>
      <c r="W7" s="37">
        <f t="shared" ref="W7:W35" si="14">RANK(U7,U$6:U$35,0)</f>
        <v>27</v>
      </c>
      <c r="X7" s="36">
        <v>2287.5</v>
      </c>
      <c r="Y7" s="66">
        <f t="shared" ref="Y7:Y35" si="15">(X7/4075)*100</f>
        <v>56.134969325153371</v>
      </c>
      <c r="Z7" s="37">
        <f t="shared" ref="Z7:Z35" si="16">RANK(X7,X$6:X$35,0)</f>
        <v>9</v>
      </c>
      <c r="AB7" s="36">
        <v>480</v>
      </c>
      <c r="AC7" s="66">
        <f t="shared" ref="AC7:AC35" si="17">(AB7/490)*100</f>
        <v>97.959183673469383</v>
      </c>
      <c r="AD7" s="37">
        <f t="shared" si="2"/>
        <v>13</v>
      </c>
      <c r="AE7" s="36"/>
      <c r="AF7" s="66"/>
      <c r="AG7" s="37"/>
      <c r="AH7" s="36">
        <v>2323</v>
      </c>
      <c r="AI7" s="66">
        <f t="shared" ref="AI7:AI35" si="18">(AH7/2200)*100</f>
        <v>105.59090909090909</v>
      </c>
      <c r="AJ7" s="37">
        <f t="shared" ref="AJ7:AJ35" si="19">RANK(AH7,AH$6:AH$35,0)</f>
        <v>4</v>
      </c>
      <c r="AK7" s="36">
        <v>2119.6999999999998</v>
      </c>
      <c r="AL7" s="66"/>
      <c r="AM7" s="37">
        <f t="shared" ref="AM7:AM35" si="20">RANK(AK7,AK$6:AK$35,0)</f>
        <v>21</v>
      </c>
      <c r="AN7" s="36">
        <v>474</v>
      </c>
      <c r="AO7" s="66">
        <f t="shared" ref="AO7:AO35" si="21">(AN7/404)*100</f>
        <v>117.32673267326732</v>
      </c>
      <c r="AP7" s="37">
        <f t="shared" ref="AP7:AP35" si="22">RANK(AN7,AN$6:AN$35,0)</f>
        <v>20</v>
      </c>
      <c r="AQ7" s="36">
        <v>577</v>
      </c>
      <c r="AR7" s="66">
        <f t="shared" ref="AR7:AR35" si="23">(AQ7/473)*100</f>
        <v>121.98731501057082</v>
      </c>
      <c r="AS7" s="37">
        <f t="shared" ref="AS7:AS35" si="24">RANK(AQ7,AQ$6:AQ$35,0)</f>
        <v>1</v>
      </c>
      <c r="AT7" s="36">
        <v>253.45</v>
      </c>
      <c r="AU7" s="66"/>
      <c r="AV7" s="37"/>
    </row>
    <row r="8" spans="1:48" ht="15" customHeight="1">
      <c r="A8" s="73">
        <v>9903</v>
      </c>
      <c r="B8" s="80" t="s">
        <v>55</v>
      </c>
      <c r="C8" s="36">
        <v>7111.1111111111113</v>
      </c>
      <c r="D8" s="66">
        <f t="shared" si="3"/>
        <v>95.522388059701555</v>
      </c>
      <c r="E8" s="37">
        <f t="shared" si="0"/>
        <v>11</v>
      </c>
      <c r="F8" s="36">
        <v>4125</v>
      </c>
      <c r="G8" s="66">
        <f t="shared" si="4"/>
        <v>96.742671009771968</v>
      </c>
      <c r="H8" s="37">
        <f t="shared" si="1"/>
        <v>20</v>
      </c>
      <c r="I8" s="36">
        <v>1948.8095238095236</v>
      </c>
      <c r="J8" s="66">
        <f t="shared" si="5"/>
        <v>57.297864893244601</v>
      </c>
      <c r="K8" s="37">
        <f t="shared" si="6"/>
        <v>26</v>
      </c>
      <c r="L8" s="36">
        <v>2219.1666666666665</v>
      </c>
      <c r="M8" s="66">
        <f t="shared" si="7"/>
        <v>61.19025735294111</v>
      </c>
      <c r="N8" s="37">
        <f t="shared" si="8"/>
        <v>11</v>
      </c>
      <c r="O8" s="36">
        <v>7118.3333333333339</v>
      </c>
      <c r="P8" s="66">
        <f t="shared" si="9"/>
        <v>88.609958506224103</v>
      </c>
      <c r="Q8" s="37">
        <f t="shared" si="10"/>
        <v>16</v>
      </c>
      <c r="R8" s="36">
        <v>2100</v>
      </c>
      <c r="S8" s="66">
        <f t="shared" si="11"/>
        <v>65.625</v>
      </c>
      <c r="T8" s="37">
        <f t="shared" si="12"/>
        <v>29</v>
      </c>
      <c r="U8" s="36">
        <v>2625</v>
      </c>
      <c r="V8" s="66">
        <f t="shared" si="13"/>
        <v>65.217391304347828</v>
      </c>
      <c r="W8" s="37">
        <f t="shared" si="14"/>
        <v>24</v>
      </c>
      <c r="X8" s="36">
        <v>2815</v>
      </c>
      <c r="Y8" s="66">
        <f t="shared" si="15"/>
        <v>69.079754601226995</v>
      </c>
      <c r="Z8" s="37">
        <f t="shared" si="16"/>
        <v>3</v>
      </c>
      <c r="AB8" s="36">
        <v>615</v>
      </c>
      <c r="AC8" s="66">
        <f t="shared" si="17"/>
        <v>125.51020408163265</v>
      </c>
      <c r="AD8" s="37">
        <f t="shared" si="2"/>
        <v>6</v>
      </c>
      <c r="AE8" s="36"/>
      <c r="AF8" s="66"/>
      <c r="AG8" s="37"/>
      <c r="AH8" s="36">
        <v>2375</v>
      </c>
      <c r="AI8" s="66">
        <f t="shared" si="18"/>
        <v>107.95454545454545</v>
      </c>
      <c r="AJ8" s="37">
        <f t="shared" si="19"/>
        <v>3</v>
      </c>
      <c r="AK8" s="36">
        <v>2077.1999999999998</v>
      </c>
      <c r="AL8" s="66"/>
      <c r="AM8" s="37">
        <f t="shared" si="20"/>
        <v>23</v>
      </c>
      <c r="AN8" s="36">
        <v>362</v>
      </c>
      <c r="AO8" s="66">
        <f t="shared" si="21"/>
        <v>89.603960396039611</v>
      </c>
      <c r="AP8" s="37">
        <f t="shared" si="22"/>
        <v>30</v>
      </c>
      <c r="AQ8" s="36">
        <v>574</v>
      </c>
      <c r="AR8" s="66">
        <f t="shared" si="23"/>
        <v>121.35306553911205</v>
      </c>
      <c r="AS8" s="37">
        <f t="shared" si="24"/>
        <v>2</v>
      </c>
      <c r="AT8" s="36" t="s">
        <v>351</v>
      </c>
      <c r="AU8" s="66"/>
      <c r="AV8" s="37"/>
    </row>
    <row r="9" spans="1:48" ht="15.6" customHeight="1">
      <c r="A9" s="73">
        <v>9904</v>
      </c>
      <c r="B9" s="80" t="s">
        <v>27</v>
      </c>
      <c r="C9" s="36">
        <v>7444.4444444444398</v>
      </c>
      <c r="D9" s="66">
        <f t="shared" si="3"/>
        <v>100</v>
      </c>
      <c r="E9" s="37">
        <f t="shared" si="0"/>
        <v>7</v>
      </c>
      <c r="F9" s="36">
        <v>4263.8888888888896</v>
      </c>
      <c r="G9" s="66">
        <f t="shared" si="4"/>
        <v>100</v>
      </c>
      <c r="H9" s="37">
        <f t="shared" si="1"/>
        <v>16</v>
      </c>
      <c r="I9" s="36">
        <v>3401.1904761904798</v>
      </c>
      <c r="J9" s="66">
        <f t="shared" si="5"/>
        <v>100</v>
      </c>
      <c r="K9" s="37">
        <f t="shared" si="6"/>
        <v>6</v>
      </c>
      <c r="L9" s="36">
        <v>3626.6666666666702</v>
      </c>
      <c r="M9" s="66">
        <f t="shared" si="7"/>
        <v>100</v>
      </c>
      <c r="N9" s="37">
        <f t="shared" si="8"/>
        <v>1</v>
      </c>
      <c r="O9" s="36">
        <v>8033.3333333333303</v>
      </c>
      <c r="P9" s="66">
        <f t="shared" si="9"/>
        <v>100</v>
      </c>
      <c r="Q9" s="37">
        <f t="shared" si="10"/>
        <v>11</v>
      </c>
      <c r="R9" s="36">
        <v>3200</v>
      </c>
      <c r="S9" s="66">
        <f t="shared" si="11"/>
        <v>100</v>
      </c>
      <c r="T9" s="37">
        <f t="shared" si="12"/>
        <v>5</v>
      </c>
      <c r="U9" s="36">
        <v>4025</v>
      </c>
      <c r="V9" s="66">
        <f t="shared" si="13"/>
        <v>100</v>
      </c>
      <c r="W9" s="37">
        <f t="shared" si="14"/>
        <v>3</v>
      </c>
      <c r="X9" s="36">
        <v>4075</v>
      </c>
      <c r="Y9" s="66">
        <f t="shared" si="15"/>
        <v>100</v>
      </c>
      <c r="Z9" s="37">
        <f t="shared" si="16"/>
        <v>1</v>
      </c>
      <c r="AB9" s="36">
        <v>490</v>
      </c>
      <c r="AC9" s="66">
        <f t="shared" si="17"/>
        <v>100</v>
      </c>
      <c r="AD9" s="37">
        <f t="shared" si="2"/>
        <v>12</v>
      </c>
      <c r="AE9" s="36"/>
      <c r="AF9" s="66"/>
      <c r="AG9" s="37"/>
      <c r="AH9" s="36">
        <v>2200</v>
      </c>
      <c r="AI9" s="66">
        <f t="shared" si="18"/>
        <v>100</v>
      </c>
      <c r="AJ9" s="37">
        <f t="shared" si="19"/>
        <v>5</v>
      </c>
      <c r="AK9" s="36"/>
      <c r="AL9" s="66"/>
      <c r="AM9" s="37"/>
      <c r="AN9" s="36">
        <v>404</v>
      </c>
      <c r="AO9" s="66">
        <f t="shared" si="21"/>
        <v>100</v>
      </c>
      <c r="AP9" s="37">
        <f t="shared" si="22"/>
        <v>28</v>
      </c>
      <c r="AQ9" s="36">
        <v>473</v>
      </c>
      <c r="AR9" s="66">
        <f t="shared" si="23"/>
        <v>100</v>
      </c>
      <c r="AS9" s="37">
        <f t="shared" si="24"/>
        <v>16</v>
      </c>
      <c r="AT9" s="36">
        <v>282.70000000000005</v>
      </c>
      <c r="AU9" s="66"/>
      <c r="AV9" s="37"/>
    </row>
    <row r="10" spans="1:48" ht="15.6" customHeight="1">
      <c r="A10" s="73">
        <v>9905</v>
      </c>
      <c r="B10" s="80" t="s">
        <v>129</v>
      </c>
      <c r="C10" s="36">
        <v>7377.7777777777783</v>
      </c>
      <c r="D10" s="66">
        <f t="shared" si="3"/>
        <v>99.104477611940368</v>
      </c>
      <c r="E10" s="37">
        <f t="shared" si="0"/>
        <v>8</v>
      </c>
      <c r="F10" s="36">
        <v>5430.5555555555557</v>
      </c>
      <c r="G10" s="66">
        <f t="shared" si="4"/>
        <v>127.3615635179153</v>
      </c>
      <c r="H10" s="37">
        <f t="shared" si="1"/>
        <v>4</v>
      </c>
      <c r="I10" s="36">
        <v>4202.3809523809523</v>
      </c>
      <c r="J10" s="66">
        <f t="shared" si="5"/>
        <v>123.55617780889033</v>
      </c>
      <c r="K10" s="37">
        <f t="shared" si="6"/>
        <v>2</v>
      </c>
      <c r="L10" s="36">
        <v>2458.3333333333335</v>
      </c>
      <c r="M10" s="66">
        <f t="shared" si="7"/>
        <v>67.784926470588175</v>
      </c>
      <c r="N10" s="37">
        <f t="shared" si="8"/>
        <v>6</v>
      </c>
      <c r="O10" s="36">
        <v>8691.6666666666679</v>
      </c>
      <c r="P10" s="66">
        <f t="shared" si="9"/>
        <v>108.19502074688802</v>
      </c>
      <c r="Q10" s="37">
        <f t="shared" si="10"/>
        <v>8</v>
      </c>
      <c r="R10" s="36">
        <v>2400</v>
      </c>
      <c r="S10" s="66">
        <f t="shared" si="11"/>
        <v>75</v>
      </c>
      <c r="T10" s="37">
        <f t="shared" si="12"/>
        <v>26</v>
      </c>
      <c r="U10" s="36">
        <v>2450</v>
      </c>
      <c r="V10" s="66">
        <f t="shared" si="13"/>
        <v>60.869565217391312</v>
      </c>
      <c r="W10" s="37">
        <f t="shared" si="14"/>
        <v>27</v>
      </c>
      <c r="X10" s="36">
        <v>2822.5</v>
      </c>
      <c r="Y10" s="66">
        <f t="shared" si="15"/>
        <v>69.263803680981596</v>
      </c>
      <c r="Z10" s="37">
        <f t="shared" si="16"/>
        <v>2</v>
      </c>
      <c r="AB10" s="36">
        <v>475</v>
      </c>
      <c r="AC10" s="66">
        <f t="shared" si="17"/>
        <v>96.938775510204081</v>
      </c>
      <c r="AD10" s="37">
        <f t="shared" si="2"/>
        <v>15</v>
      </c>
      <c r="AE10" s="36">
        <v>213</v>
      </c>
      <c r="AF10" s="66"/>
      <c r="AG10" s="37"/>
      <c r="AH10" s="36">
        <v>2627</v>
      </c>
      <c r="AI10" s="66">
        <f t="shared" si="18"/>
        <v>119.40909090909091</v>
      </c>
      <c r="AJ10" s="37">
        <f t="shared" si="19"/>
        <v>1</v>
      </c>
      <c r="AK10" s="36">
        <v>2587</v>
      </c>
      <c r="AL10" s="66"/>
      <c r="AM10" s="37">
        <f t="shared" si="20"/>
        <v>11</v>
      </c>
      <c r="AN10" s="36">
        <v>467</v>
      </c>
      <c r="AO10" s="66">
        <f t="shared" si="21"/>
        <v>115.59405940594058</v>
      </c>
      <c r="AP10" s="37">
        <f t="shared" si="22"/>
        <v>22</v>
      </c>
      <c r="AQ10" s="36">
        <v>353</v>
      </c>
      <c r="AR10" s="66">
        <f t="shared" si="23"/>
        <v>74.630021141649053</v>
      </c>
      <c r="AS10" s="37">
        <f t="shared" si="24"/>
        <v>30</v>
      </c>
      <c r="AT10" s="36" t="s">
        <v>351</v>
      </c>
      <c r="AU10" s="66"/>
      <c r="AV10" s="37"/>
    </row>
    <row r="11" spans="1:48" ht="15.6" customHeight="1">
      <c r="A11" s="73">
        <v>9906</v>
      </c>
      <c r="B11" s="80" t="s">
        <v>133</v>
      </c>
      <c r="C11" s="36">
        <v>8711.1111111111113</v>
      </c>
      <c r="D11" s="66">
        <f t="shared" si="3"/>
        <v>117.0149253731344</v>
      </c>
      <c r="E11" s="37">
        <f t="shared" si="0"/>
        <v>1</v>
      </c>
      <c r="F11" s="36">
        <v>5500</v>
      </c>
      <c r="G11" s="66">
        <f t="shared" si="4"/>
        <v>128.99022801302928</v>
      </c>
      <c r="H11" s="37">
        <f t="shared" si="1"/>
        <v>3</v>
      </c>
      <c r="I11" s="36">
        <v>2028.5714285714284</v>
      </c>
      <c r="J11" s="66">
        <f t="shared" si="5"/>
        <v>59.642982149107397</v>
      </c>
      <c r="K11" s="37">
        <f t="shared" si="6"/>
        <v>25</v>
      </c>
      <c r="L11" s="36">
        <v>2401.666666666667</v>
      </c>
      <c r="M11" s="66">
        <f t="shared" si="7"/>
        <v>66.222426470588175</v>
      </c>
      <c r="N11" s="37">
        <f t="shared" si="8"/>
        <v>8</v>
      </c>
      <c r="O11" s="36">
        <v>7015</v>
      </c>
      <c r="P11" s="66">
        <f t="shared" si="9"/>
        <v>87.323651452282192</v>
      </c>
      <c r="Q11" s="37">
        <f t="shared" si="10"/>
        <v>18</v>
      </c>
      <c r="R11" s="36">
        <v>2800</v>
      </c>
      <c r="S11" s="66">
        <f t="shared" si="11"/>
        <v>87.5</v>
      </c>
      <c r="T11" s="37">
        <f t="shared" si="12"/>
        <v>13</v>
      </c>
      <c r="U11" s="36">
        <v>2625</v>
      </c>
      <c r="V11" s="66">
        <f t="shared" si="13"/>
        <v>65.217391304347828</v>
      </c>
      <c r="W11" s="37">
        <f t="shared" si="14"/>
        <v>24</v>
      </c>
      <c r="X11" s="36">
        <v>2142.5</v>
      </c>
      <c r="Y11" s="66">
        <f t="shared" si="15"/>
        <v>52.576687116564415</v>
      </c>
      <c r="Z11" s="37">
        <f t="shared" si="16"/>
        <v>17</v>
      </c>
      <c r="AB11" s="36">
        <v>480</v>
      </c>
      <c r="AC11" s="66">
        <f t="shared" si="17"/>
        <v>97.959183673469383</v>
      </c>
      <c r="AD11" s="37">
        <f t="shared" si="2"/>
        <v>13</v>
      </c>
      <c r="AE11" s="36">
        <v>268</v>
      </c>
      <c r="AF11" s="66"/>
      <c r="AG11" s="37"/>
      <c r="AH11" s="36">
        <v>1665</v>
      </c>
      <c r="AI11" s="66">
        <f t="shared" si="18"/>
        <v>75.681818181818187</v>
      </c>
      <c r="AJ11" s="37">
        <f t="shared" si="19"/>
        <v>13</v>
      </c>
      <c r="AK11" s="36">
        <v>2597.4</v>
      </c>
      <c r="AL11" s="66"/>
      <c r="AM11" s="37">
        <f t="shared" si="20"/>
        <v>10</v>
      </c>
      <c r="AN11" s="36">
        <v>434</v>
      </c>
      <c r="AO11" s="66">
        <f t="shared" si="21"/>
        <v>107.42574257425743</v>
      </c>
      <c r="AP11" s="37">
        <f t="shared" si="22"/>
        <v>25</v>
      </c>
      <c r="AQ11" s="36">
        <v>485</v>
      </c>
      <c r="AR11" s="66">
        <f t="shared" si="23"/>
        <v>102.53699788583511</v>
      </c>
      <c r="AS11" s="37">
        <f t="shared" si="24"/>
        <v>15</v>
      </c>
      <c r="AT11" s="36" t="s">
        <v>351</v>
      </c>
      <c r="AU11" s="66"/>
      <c r="AV11" s="37"/>
    </row>
    <row r="12" spans="1:48" ht="15.6" customHeight="1">
      <c r="A12" s="73">
        <v>9907</v>
      </c>
      <c r="B12" s="80" t="s">
        <v>136</v>
      </c>
      <c r="C12" s="36">
        <v>7444.4444444444443</v>
      </c>
      <c r="D12" s="66">
        <f t="shared" si="3"/>
        <v>100.00000000000007</v>
      </c>
      <c r="E12" s="37">
        <f t="shared" si="0"/>
        <v>6</v>
      </c>
      <c r="F12" s="36">
        <v>5319.4444444444443</v>
      </c>
      <c r="G12" s="66">
        <f t="shared" si="4"/>
        <v>124.75570032573286</v>
      </c>
      <c r="H12" s="37">
        <f t="shared" si="1"/>
        <v>6</v>
      </c>
      <c r="I12" s="36">
        <v>2922.6190476190477</v>
      </c>
      <c r="J12" s="66">
        <f t="shared" si="5"/>
        <v>85.929296464823153</v>
      </c>
      <c r="K12" s="37">
        <f t="shared" si="6"/>
        <v>10</v>
      </c>
      <c r="L12" s="36">
        <v>1810.8333333333335</v>
      </c>
      <c r="M12" s="66">
        <f t="shared" si="7"/>
        <v>49.931066176470544</v>
      </c>
      <c r="N12" s="37">
        <f t="shared" si="8"/>
        <v>17</v>
      </c>
      <c r="O12" s="36">
        <v>3486.666666666667</v>
      </c>
      <c r="P12" s="66">
        <f t="shared" si="9"/>
        <v>43.402489626556033</v>
      </c>
      <c r="Q12" s="37">
        <f t="shared" si="10"/>
        <v>30</v>
      </c>
      <c r="R12" s="36">
        <v>3100</v>
      </c>
      <c r="S12" s="66">
        <f t="shared" si="11"/>
        <v>96.875</v>
      </c>
      <c r="T12" s="37">
        <f t="shared" si="12"/>
        <v>7</v>
      </c>
      <c r="U12" s="36">
        <v>2625</v>
      </c>
      <c r="V12" s="66">
        <f t="shared" si="13"/>
        <v>65.217391304347828</v>
      </c>
      <c r="W12" s="37">
        <f t="shared" si="14"/>
        <v>24</v>
      </c>
      <c r="X12" s="36">
        <v>1872.5</v>
      </c>
      <c r="Y12" s="66">
        <f t="shared" si="15"/>
        <v>45.950920245398777</v>
      </c>
      <c r="Z12" s="37">
        <f t="shared" si="16"/>
        <v>23</v>
      </c>
      <c r="AB12" s="36">
        <v>430</v>
      </c>
      <c r="AC12" s="66">
        <f t="shared" si="17"/>
        <v>87.755102040816325</v>
      </c>
      <c r="AD12" s="37">
        <f t="shared" si="2"/>
        <v>17</v>
      </c>
      <c r="AE12" s="36">
        <v>218</v>
      </c>
      <c r="AF12" s="66"/>
      <c r="AG12" s="37"/>
      <c r="AH12" s="36">
        <v>1130</v>
      </c>
      <c r="AI12" s="66">
        <f t="shared" si="18"/>
        <v>51.363636363636367</v>
      </c>
      <c r="AJ12" s="37">
        <f t="shared" si="19"/>
        <v>24</v>
      </c>
      <c r="AK12" s="36">
        <v>2761.1</v>
      </c>
      <c r="AL12" s="66"/>
      <c r="AM12" s="37">
        <f t="shared" si="20"/>
        <v>7</v>
      </c>
      <c r="AN12" s="36">
        <v>415</v>
      </c>
      <c r="AO12" s="66">
        <f t="shared" si="21"/>
        <v>102.72277227722772</v>
      </c>
      <c r="AP12" s="37">
        <f t="shared" si="22"/>
        <v>26</v>
      </c>
      <c r="AQ12" s="36">
        <v>568</v>
      </c>
      <c r="AR12" s="66">
        <f t="shared" si="23"/>
        <v>120.08456659619451</v>
      </c>
      <c r="AS12" s="37">
        <f t="shared" si="24"/>
        <v>3</v>
      </c>
      <c r="AT12" s="36" t="s">
        <v>351</v>
      </c>
      <c r="AU12" s="66"/>
      <c r="AV12" s="37"/>
    </row>
    <row r="13" spans="1:48" ht="15.6" customHeight="1">
      <c r="A13" s="73">
        <v>9908</v>
      </c>
      <c r="B13" s="80" t="s">
        <v>139</v>
      </c>
      <c r="C13" s="36">
        <v>6666.6666666666661</v>
      </c>
      <c r="D13" s="66">
        <f t="shared" si="3"/>
        <v>89.552238805970191</v>
      </c>
      <c r="E13" s="37">
        <f t="shared" si="0"/>
        <v>19</v>
      </c>
      <c r="F13" s="36">
        <v>5111.1111111111113</v>
      </c>
      <c r="G13" s="66">
        <f t="shared" si="4"/>
        <v>119.86970684039086</v>
      </c>
      <c r="H13" s="37">
        <f t="shared" si="1"/>
        <v>10</v>
      </c>
      <c r="I13" s="36">
        <v>2228.5714285714284</v>
      </c>
      <c r="J13" s="66">
        <f t="shared" si="5"/>
        <v>65.52327616380812</v>
      </c>
      <c r="K13" s="37">
        <f t="shared" si="6"/>
        <v>23</v>
      </c>
      <c r="L13" s="36">
        <v>1643.3333333333333</v>
      </c>
      <c r="M13" s="66">
        <f t="shared" si="7"/>
        <v>45.312499999999957</v>
      </c>
      <c r="N13" s="37">
        <f t="shared" si="8"/>
        <v>18</v>
      </c>
      <c r="O13" s="36">
        <v>5028.3333333333339</v>
      </c>
      <c r="P13" s="66">
        <f t="shared" si="9"/>
        <v>62.593360995850652</v>
      </c>
      <c r="Q13" s="37">
        <f t="shared" si="10"/>
        <v>28</v>
      </c>
      <c r="R13" s="36">
        <v>2800</v>
      </c>
      <c r="S13" s="66">
        <f t="shared" si="11"/>
        <v>87.5</v>
      </c>
      <c r="T13" s="37">
        <f t="shared" si="12"/>
        <v>13</v>
      </c>
      <c r="U13" s="36">
        <v>3237.5</v>
      </c>
      <c r="V13" s="66">
        <f t="shared" si="13"/>
        <v>80.434782608695656</v>
      </c>
      <c r="W13" s="37">
        <f t="shared" si="14"/>
        <v>9</v>
      </c>
      <c r="X13" s="36">
        <v>2140</v>
      </c>
      <c r="Y13" s="66">
        <f t="shared" si="15"/>
        <v>52.515337423312879</v>
      </c>
      <c r="Z13" s="37">
        <f t="shared" si="16"/>
        <v>18</v>
      </c>
      <c r="AB13" s="36">
        <v>465</v>
      </c>
      <c r="AC13" s="66">
        <f t="shared" si="17"/>
        <v>94.897959183673478</v>
      </c>
      <c r="AD13" s="37">
        <f t="shared" si="2"/>
        <v>16</v>
      </c>
      <c r="AE13" s="36">
        <v>305</v>
      </c>
      <c r="AF13" s="66"/>
      <c r="AG13" s="37"/>
      <c r="AH13" s="36">
        <v>1100</v>
      </c>
      <c r="AI13" s="66">
        <f t="shared" si="18"/>
        <v>50</v>
      </c>
      <c r="AJ13" s="37">
        <f t="shared" si="19"/>
        <v>25</v>
      </c>
      <c r="AK13" s="36">
        <v>1925.5</v>
      </c>
      <c r="AL13" s="66"/>
      <c r="AM13" s="37">
        <f t="shared" si="20"/>
        <v>27</v>
      </c>
      <c r="AN13" s="36">
        <v>509</v>
      </c>
      <c r="AO13" s="66">
        <f t="shared" si="21"/>
        <v>125.99009900990099</v>
      </c>
      <c r="AP13" s="37">
        <f t="shared" si="22"/>
        <v>15</v>
      </c>
      <c r="AQ13" s="36">
        <v>450</v>
      </c>
      <c r="AR13" s="66">
        <f t="shared" si="23"/>
        <v>95.137420718816074</v>
      </c>
      <c r="AS13" s="37">
        <f t="shared" si="24"/>
        <v>19</v>
      </c>
      <c r="AT13" s="36">
        <v>265.2</v>
      </c>
      <c r="AU13" s="66"/>
      <c r="AV13" s="37"/>
    </row>
    <row r="14" spans="1:48" ht="15.6" customHeight="1">
      <c r="A14" s="73">
        <v>9909</v>
      </c>
      <c r="B14" s="80" t="s">
        <v>142</v>
      </c>
      <c r="C14" s="36">
        <v>6866.6666666666661</v>
      </c>
      <c r="D14" s="66">
        <f t="shared" si="3"/>
        <v>92.238805970149301</v>
      </c>
      <c r="E14" s="37">
        <f t="shared" si="0"/>
        <v>14</v>
      </c>
      <c r="F14" s="36">
        <v>3986.1111111111109</v>
      </c>
      <c r="G14" s="66">
        <f t="shared" si="4"/>
        <v>93.48534201954395</v>
      </c>
      <c r="H14" s="37">
        <f t="shared" si="1"/>
        <v>24</v>
      </c>
      <c r="I14" s="36">
        <v>3707.1428571428569</v>
      </c>
      <c r="J14" s="66">
        <f t="shared" si="5"/>
        <v>108.9954497724885</v>
      </c>
      <c r="K14" s="37">
        <f t="shared" si="6"/>
        <v>4</v>
      </c>
      <c r="L14" s="36">
        <v>2350</v>
      </c>
      <c r="M14" s="66">
        <f t="shared" si="7"/>
        <v>64.797794117647001</v>
      </c>
      <c r="N14" s="37">
        <f t="shared" si="8"/>
        <v>9</v>
      </c>
      <c r="O14" s="36">
        <v>5030</v>
      </c>
      <c r="P14" s="66">
        <f t="shared" si="9"/>
        <v>62.614107883817447</v>
      </c>
      <c r="Q14" s="37">
        <f t="shared" si="10"/>
        <v>27</v>
      </c>
      <c r="R14" s="36">
        <v>2950</v>
      </c>
      <c r="S14" s="66">
        <f t="shared" si="11"/>
        <v>92.1875</v>
      </c>
      <c r="T14" s="37">
        <f t="shared" si="12"/>
        <v>11</v>
      </c>
      <c r="U14" s="36">
        <v>4375</v>
      </c>
      <c r="V14" s="66">
        <f t="shared" si="13"/>
        <v>108.69565217391303</v>
      </c>
      <c r="W14" s="37">
        <f t="shared" si="14"/>
        <v>1</v>
      </c>
      <c r="X14" s="36">
        <v>1934.9999999999998</v>
      </c>
      <c r="Y14" s="66">
        <f t="shared" si="15"/>
        <v>47.484662576687107</v>
      </c>
      <c r="Z14" s="37">
        <f t="shared" si="16"/>
        <v>22</v>
      </c>
      <c r="AB14" s="36">
        <v>280</v>
      </c>
      <c r="AC14" s="66">
        <f t="shared" si="17"/>
        <v>57.142857142857139</v>
      </c>
      <c r="AD14" s="37">
        <f t="shared" si="2"/>
        <v>28</v>
      </c>
      <c r="AE14" s="36">
        <v>358</v>
      </c>
      <c r="AF14" s="66"/>
      <c r="AG14" s="37"/>
      <c r="AH14" s="36">
        <v>1715</v>
      </c>
      <c r="AI14" s="66">
        <f t="shared" si="18"/>
        <v>77.954545454545453</v>
      </c>
      <c r="AJ14" s="37">
        <f t="shared" si="19"/>
        <v>12</v>
      </c>
      <c r="AK14" s="36">
        <v>2298.6</v>
      </c>
      <c r="AL14" s="66"/>
      <c r="AM14" s="37">
        <f t="shared" si="20"/>
        <v>15</v>
      </c>
      <c r="AN14" s="36">
        <v>406</v>
      </c>
      <c r="AO14" s="66">
        <f t="shared" si="21"/>
        <v>100.4950495049505</v>
      </c>
      <c r="AP14" s="37">
        <f t="shared" si="22"/>
        <v>27</v>
      </c>
      <c r="AQ14" s="36">
        <v>530</v>
      </c>
      <c r="AR14" s="66">
        <f t="shared" si="23"/>
        <v>112.0507399577167</v>
      </c>
      <c r="AS14" s="37">
        <f t="shared" si="24"/>
        <v>12</v>
      </c>
      <c r="AT14" s="36">
        <v>265.3</v>
      </c>
      <c r="AU14" s="66"/>
      <c r="AV14" s="37"/>
    </row>
    <row r="15" spans="1:48" ht="15.6" customHeight="1">
      <c r="A15" s="74">
        <v>9910</v>
      </c>
      <c r="B15" s="81" t="s">
        <v>145</v>
      </c>
      <c r="C15" s="38">
        <v>5755.5555555555557</v>
      </c>
      <c r="D15" s="67">
        <f t="shared" si="3"/>
        <v>77.313432835820947</v>
      </c>
      <c r="E15" s="39">
        <f t="shared" si="0"/>
        <v>30</v>
      </c>
      <c r="F15" s="38">
        <v>4277.7777777777774</v>
      </c>
      <c r="G15" s="67">
        <f t="shared" si="4"/>
        <v>100.32573289902278</v>
      </c>
      <c r="H15" s="39">
        <f t="shared" si="1"/>
        <v>15</v>
      </c>
      <c r="I15" s="38">
        <v>2547.6190476190477</v>
      </c>
      <c r="J15" s="67">
        <f t="shared" si="5"/>
        <v>74.90374518725929</v>
      </c>
      <c r="K15" s="39">
        <f t="shared" si="6"/>
        <v>17</v>
      </c>
      <c r="L15" s="38">
        <v>3149.1666666666665</v>
      </c>
      <c r="M15" s="67">
        <f t="shared" si="7"/>
        <v>86.833639705882277</v>
      </c>
      <c r="N15" s="39">
        <f t="shared" si="8"/>
        <v>2</v>
      </c>
      <c r="O15" s="38">
        <v>4921.666666666667</v>
      </c>
      <c r="P15" s="67">
        <f t="shared" si="9"/>
        <v>61.265560165975131</v>
      </c>
      <c r="Q15" s="39">
        <f t="shared" si="10"/>
        <v>29</v>
      </c>
      <c r="R15" s="38">
        <v>2500</v>
      </c>
      <c r="S15" s="67">
        <f t="shared" si="11"/>
        <v>78.125</v>
      </c>
      <c r="T15" s="39">
        <f t="shared" si="12"/>
        <v>22</v>
      </c>
      <c r="U15" s="38">
        <v>3150</v>
      </c>
      <c r="V15" s="67">
        <f t="shared" si="13"/>
        <v>78.260869565217391</v>
      </c>
      <c r="W15" s="39">
        <f t="shared" si="14"/>
        <v>10</v>
      </c>
      <c r="X15" s="38">
        <v>2207.5</v>
      </c>
      <c r="Y15" s="67">
        <f t="shared" si="15"/>
        <v>54.171779141104295</v>
      </c>
      <c r="Z15" s="39">
        <f t="shared" si="16"/>
        <v>13</v>
      </c>
      <c r="AB15" s="38">
        <v>395</v>
      </c>
      <c r="AC15" s="67">
        <f t="shared" si="17"/>
        <v>80.612244897959187</v>
      </c>
      <c r="AD15" s="39">
        <f t="shared" si="2"/>
        <v>21</v>
      </c>
      <c r="AE15" s="38">
        <v>328</v>
      </c>
      <c r="AF15" s="67"/>
      <c r="AG15" s="39"/>
      <c r="AH15" s="38">
        <v>1037</v>
      </c>
      <c r="AI15" s="67">
        <f t="shared" si="18"/>
        <v>47.13636363636364</v>
      </c>
      <c r="AJ15" s="39">
        <f t="shared" si="19"/>
        <v>26</v>
      </c>
      <c r="AK15" s="38">
        <v>1724.6</v>
      </c>
      <c r="AL15" s="67"/>
      <c r="AM15" s="39">
        <f t="shared" si="20"/>
        <v>29</v>
      </c>
      <c r="AN15" s="38">
        <v>481</v>
      </c>
      <c r="AO15" s="67">
        <f t="shared" si="21"/>
        <v>119.05940594059405</v>
      </c>
      <c r="AP15" s="39">
        <f t="shared" si="22"/>
        <v>18</v>
      </c>
      <c r="AQ15" s="38">
        <v>497</v>
      </c>
      <c r="AR15" s="67">
        <f t="shared" si="23"/>
        <v>105.07399577167018</v>
      </c>
      <c r="AS15" s="39">
        <f t="shared" si="24"/>
        <v>14</v>
      </c>
      <c r="AT15" s="38" t="s">
        <v>351</v>
      </c>
      <c r="AU15" s="67"/>
      <c r="AV15" s="39"/>
    </row>
    <row r="16" spans="1:48" ht="15.6" customHeight="1">
      <c r="A16" s="72">
        <v>9911</v>
      </c>
      <c r="B16" s="79" t="s">
        <v>145</v>
      </c>
      <c r="C16" s="34">
        <v>6755.5555555555557</v>
      </c>
      <c r="D16" s="65">
        <f t="shared" si="3"/>
        <v>90.746268656716481</v>
      </c>
      <c r="E16" s="35">
        <f t="shared" si="0"/>
        <v>17</v>
      </c>
      <c r="F16" s="34">
        <v>4166.6666666666661</v>
      </c>
      <c r="G16" s="65">
        <f t="shared" si="4"/>
        <v>97.719869706840356</v>
      </c>
      <c r="H16" s="35">
        <f t="shared" si="1"/>
        <v>17</v>
      </c>
      <c r="I16" s="34">
        <v>2532.1428571428569</v>
      </c>
      <c r="J16" s="65">
        <f t="shared" si="5"/>
        <v>74.448722436121713</v>
      </c>
      <c r="K16" s="35">
        <f t="shared" si="6"/>
        <v>18</v>
      </c>
      <c r="L16" s="34">
        <v>2424.166666666667</v>
      </c>
      <c r="M16" s="65">
        <f t="shared" si="7"/>
        <v>66.842830882352885</v>
      </c>
      <c r="N16" s="35">
        <f t="shared" si="8"/>
        <v>7</v>
      </c>
      <c r="O16" s="34">
        <v>7578.333333333333</v>
      </c>
      <c r="P16" s="65">
        <f t="shared" si="9"/>
        <v>94.336099585062271</v>
      </c>
      <c r="Q16" s="35">
        <f t="shared" si="10"/>
        <v>14</v>
      </c>
      <c r="R16" s="34">
        <v>2200</v>
      </c>
      <c r="S16" s="65">
        <f t="shared" si="11"/>
        <v>68.75</v>
      </c>
      <c r="T16" s="35">
        <f t="shared" si="12"/>
        <v>28</v>
      </c>
      <c r="U16" s="34">
        <v>3850</v>
      </c>
      <c r="V16" s="65">
        <f t="shared" si="13"/>
        <v>95.652173913043484</v>
      </c>
      <c r="W16" s="35">
        <f t="shared" si="14"/>
        <v>5</v>
      </c>
      <c r="X16" s="34">
        <v>2440</v>
      </c>
      <c r="Y16" s="65">
        <f t="shared" si="15"/>
        <v>59.877300613496928</v>
      </c>
      <c r="Z16" s="35">
        <f t="shared" si="16"/>
        <v>7</v>
      </c>
      <c r="AB16" s="34">
        <v>350</v>
      </c>
      <c r="AC16" s="65">
        <f t="shared" si="17"/>
        <v>71.428571428571431</v>
      </c>
      <c r="AD16" s="35">
        <f t="shared" si="2"/>
        <v>23</v>
      </c>
      <c r="AE16" s="34">
        <v>245</v>
      </c>
      <c r="AF16" s="65"/>
      <c r="AG16" s="35"/>
      <c r="AH16" s="34">
        <v>1540</v>
      </c>
      <c r="AI16" s="65">
        <f t="shared" si="18"/>
        <v>70</v>
      </c>
      <c r="AJ16" s="35">
        <f t="shared" si="19"/>
        <v>15</v>
      </c>
      <c r="AK16" s="34">
        <v>2075.6</v>
      </c>
      <c r="AL16" s="65"/>
      <c r="AM16" s="35">
        <f t="shared" si="20"/>
        <v>24</v>
      </c>
      <c r="AN16" s="34">
        <v>443</v>
      </c>
      <c r="AO16" s="65">
        <f t="shared" si="21"/>
        <v>109.65346534653466</v>
      </c>
      <c r="AP16" s="35">
        <f t="shared" si="22"/>
        <v>23</v>
      </c>
      <c r="AQ16" s="34">
        <v>550</v>
      </c>
      <c r="AR16" s="65">
        <f t="shared" si="23"/>
        <v>116.27906976744187</v>
      </c>
      <c r="AS16" s="35">
        <f t="shared" si="24"/>
        <v>8</v>
      </c>
      <c r="AT16" s="34" t="s">
        <v>351</v>
      </c>
      <c r="AU16" s="65"/>
      <c r="AV16" s="35"/>
    </row>
    <row r="17" spans="1:48" ht="15.6" customHeight="1">
      <c r="A17" s="73">
        <v>9912</v>
      </c>
      <c r="B17" s="80" t="s">
        <v>148</v>
      </c>
      <c r="C17" s="36">
        <v>6422.2222222222217</v>
      </c>
      <c r="D17" s="66">
        <f t="shared" si="3"/>
        <v>86.268656716417951</v>
      </c>
      <c r="E17" s="37">
        <f t="shared" si="0"/>
        <v>21</v>
      </c>
      <c r="F17" s="36">
        <v>4375</v>
      </c>
      <c r="G17" s="66">
        <f t="shared" si="4"/>
        <v>102.60586319218238</v>
      </c>
      <c r="H17" s="37">
        <f t="shared" si="1"/>
        <v>14</v>
      </c>
      <c r="I17" s="36">
        <v>2676.1904761904761</v>
      </c>
      <c r="J17" s="66">
        <f t="shared" si="5"/>
        <v>78.683934196709743</v>
      </c>
      <c r="K17" s="37">
        <f t="shared" si="6"/>
        <v>14</v>
      </c>
      <c r="L17" s="36">
        <v>1125.8333333333333</v>
      </c>
      <c r="M17" s="66">
        <f t="shared" si="7"/>
        <v>31.043198529411733</v>
      </c>
      <c r="N17" s="37">
        <f t="shared" si="8"/>
        <v>23</v>
      </c>
      <c r="O17" s="36">
        <v>9196.6666666666679</v>
      </c>
      <c r="P17" s="66">
        <f t="shared" si="9"/>
        <v>114.48132780082993</v>
      </c>
      <c r="Q17" s="37">
        <f t="shared" si="10"/>
        <v>5</v>
      </c>
      <c r="R17" s="36">
        <v>2700</v>
      </c>
      <c r="S17" s="66">
        <f t="shared" si="11"/>
        <v>84.375</v>
      </c>
      <c r="T17" s="37">
        <f t="shared" si="12"/>
        <v>21</v>
      </c>
      <c r="U17" s="36">
        <v>2800</v>
      </c>
      <c r="V17" s="66">
        <f t="shared" si="13"/>
        <v>69.565217391304344</v>
      </c>
      <c r="W17" s="37">
        <f t="shared" si="14"/>
        <v>18</v>
      </c>
      <c r="X17" s="36">
        <v>2614.9999999999995</v>
      </c>
      <c r="Y17" s="66">
        <f t="shared" si="15"/>
        <v>64.171779141104281</v>
      </c>
      <c r="Z17" s="37">
        <f t="shared" si="16"/>
        <v>5</v>
      </c>
      <c r="AB17" s="36">
        <v>249</v>
      </c>
      <c r="AC17" s="66">
        <f t="shared" si="17"/>
        <v>50.816326530612244</v>
      </c>
      <c r="AD17" s="37">
        <f t="shared" si="2"/>
        <v>30</v>
      </c>
      <c r="AE17" s="36">
        <v>315</v>
      </c>
      <c r="AF17" s="66"/>
      <c r="AG17" s="37"/>
      <c r="AH17" s="36">
        <v>1473</v>
      </c>
      <c r="AI17" s="66">
        <f t="shared" si="18"/>
        <v>66.954545454545453</v>
      </c>
      <c r="AJ17" s="37">
        <f t="shared" si="19"/>
        <v>18</v>
      </c>
      <c r="AK17" s="36">
        <v>2130.8000000000002</v>
      </c>
      <c r="AL17" s="66"/>
      <c r="AM17" s="37">
        <f t="shared" si="20"/>
        <v>20</v>
      </c>
      <c r="AN17" s="36">
        <v>625</v>
      </c>
      <c r="AO17" s="66">
        <f t="shared" si="21"/>
        <v>154.70297029702971</v>
      </c>
      <c r="AP17" s="37">
        <f t="shared" si="22"/>
        <v>5</v>
      </c>
      <c r="AQ17" s="36">
        <v>533</v>
      </c>
      <c r="AR17" s="66">
        <f t="shared" si="23"/>
        <v>112.68498942917549</v>
      </c>
      <c r="AS17" s="37">
        <f t="shared" si="24"/>
        <v>11</v>
      </c>
      <c r="AT17" s="36" t="s">
        <v>351</v>
      </c>
      <c r="AU17" s="66"/>
      <c r="AV17" s="37"/>
    </row>
    <row r="18" spans="1:48" ht="15.6" customHeight="1">
      <c r="A18" s="73">
        <v>9913</v>
      </c>
      <c r="B18" s="80" t="s">
        <v>148</v>
      </c>
      <c r="C18" s="36">
        <v>5933.3333333333339</v>
      </c>
      <c r="D18" s="66">
        <f t="shared" si="3"/>
        <v>79.701492537313484</v>
      </c>
      <c r="E18" s="37">
        <f t="shared" si="0"/>
        <v>27</v>
      </c>
      <c r="F18" s="36">
        <v>4069.4444444444443</v>
      </c>
      <c r="G18" s="66">
        <f t="shared" si="4"/>
        <v>95.439739413680769</v>
      </c>
      <c r="H18" s="37">
        <f t="shared" si="1"/>
        <v>21</v>
      </c>
      <c r="I18" s="36">
        <v>2257.1428571428569</v>
      </c>
      <c r="J18" s="66">
        <f t="shared" si="5"/>
        <v>66.363318165908211</v>
      </c>
      <c r="K18" s="37">
        <f t="shared" si="6"/>
        <v>22</v>
      </c>
      <c r="L18" s="36">
        <v>1346.6666666666667</v>
      </c>
      <c r="M18" s="66">
        <f t="shared" si="7"/>
        <v>37.132352941176435</v>
      </c>
      <c r="N18" s="37">
        <f t="shared" si="8"/>
        <v>20</v>
      </c>
      <c r="O18" s="36">
        <v>8501.6666666666679</v>
      </c>
      <c r="P18" s="66">
        <f t="shared" si="9"/>
        <v>105.82987551867224</v>
      </c>
      <c r="Q18" s="37">
        <f t="shared" si="10"/>
        <v>9</v>
      </c>
      <c r="R18" s="36">
        <v>2800</v>
      </c>
      <c r="S18" s="66">
        <f t="shared" si="11"/>
        <v>87.5</v>
      </c>
      <c r="T18" s="37">
        <f t="shared" si="12"/>
        <v>13</v>
      </c>
      <c r="U18" s="36">
        <v>2800</v>
      </c>
      <c r="V18" s="66">
        <f t="shared" si="13"/>
        <v>69.565217391304344</v>
      </c>
      <c r="W18" s="37">
        <f t="shared" si="14"/>
        <v>18</v>
      </c>
      <c r="X18" s="36">
        <v>2172.5</v>
      </c>
      <c r="Y18" s="66">
        <f t="shared" si="15"/>
        <v>53.312883435582826</v>
      </c>
      <c r="Z18" s="37">
        <f t="shared" si="16"/>
        <v>15</v>
      </c>
      <c r="AB18" s="36">
        <v>360</v>
      </c>
      <c r="AC18" s="66">
        <f t="shared" si="17"/>
        <v>73.469387755102048</v>
      </c>
      <c r="AD18" s="37">
        <f t="shared" si="2"/>
        <v>22</v>
      </c>
      <c r="AE18" s="36">
        <v>254</v>
      </c>
      <c r="AF18" s="66"/>
      <c r="AG18" s="37"/>
      <c r="AH18" s="36">
        <v>1287</v>
      </c>
      <c r="AI18" s="66">
        <f t="shared" si="18"/>
        <v>58.5</v>
      </c>
      <c r="AJ18" s="37">
        <f t="shared" si="19"/>
        <v>21</v>
      </c>
      <c r="AK18" s="36">
        <v>2174.3000000000002</v>
      </c>
      <c r="AL18" s="66"/>
      <c r="AM18" s="37">
        <f t="shared" si="20"/>
        <v>18</v>
      </c>
      <c r="AN18" s="36">
        <v>438</v>
      </c>
      <c r="AO18" s="66">
        <f t="shared" si="21"/>
        <v>108.41584158415843</v>
      </c>
      <c r="AP18" s="37">
        <f t="shared" si="22"/>
        <v>24</v>
      </c>
      <c r="AQ18" s="36">
        <v>379</v>
      </c>
      <c r="AR18" s="66">
        <f t="shared" si="23"/>
        <v>80.126849894291752</v>
      </c>
      <c r="AS18" s="37">
        <f t="shared" si="24"/>
        <v>26</v>
      </c>
      <c r="AT18" s="36" t="s">
        <v>351</v>
      </c>
      <c r="AU18" s="66"/>
      <c r="AV18" s="37"/>
    </row>
    <row r="19" spans="1:48" ht="15.6" customHeight="1">
      <c r="A19" s="73">
        <v>9914</v>
      </c>
      <c r="B19" s="80" t="s">
        <v>151</v>
      </c>
      <c r="C19" s="36">
        <v>7222.2222222222217</v>
      </c>
      <c r="D19" s="66">
        <f t="shared" si="3"/>
        <v>97.014925373134389</v>
      </c>
      <c r="E19" s="37">
        <f t="shared" si="0"/>
        <v>10</v>
      </c>
      <c r="F19" s="36">
        <v>5388.8888888888887</v>
      </c>
      <c r="G19" s="66">
        <f t="shared" si="4"/>
        <v>126.38436482084687</v>
      </c>
      <c r="H19" s="37">
        <f t="shared" si="1"/>
        <v>5</v>
      </c>
      <c r="I19" s="36">
        <v>4204.7619047619046</v>
      </c>
      <c r="J19" s="66">
        <f t="shared" si="5"/>
        <v>123.6261813090653</v>
      </c>
      <c r="K19" s="37">
        <f t="shared" si="6"/>
        <v>1</v>
      </c>
      <c r="L19" s="36">
        <v>2721.6666666666665</v>
      </c>
      <c r="M19" s="66">
        <f t="shared" si="7"/>
        <v>75.045955882352871</v>
      </c>
      <c r="N19" s="37">
        <f t="shared" si="8"/>
        <v>4</v>
      </c>
      <c r="O19" s="36">
        <v>6960</v>
      </c>
      <c r="P19" s="66">
        <f t="shared" si="9"/>
        <v>86.639004149377627</v>
      </c>
      <c r="Q19" s="37">
        <f t="shared" si="10"/>
        <v>20</v>
      </c>
      <c r="R19" s="36">
        <v>3500</v>
      </c>
      <c r="S19" s="66">
        <f t="shared" si="11"/>
        <v>109.375</v>
      </c>
      <c r="T19" s="37">
        <f t="shared" si="12"/>
        <v>3</v>
      </c>
      <c r="U19" s="36">
        <v>3150</v>
      </c>
      <c r="V19" s="66">
        <f t="shared" si="13"/>
        <v>78.260869565217391</v>
      </c>
      <c r="W19" s="37">
        <f t="shared" si="14"/>
        <v>10</v>
      </c>
      <c r="X19" s="36">
        <v>1950</v>
      </c>
      <c r="Y19" s="66">
        <f t="shared" si="15"/>
        <v>47.852760736196323</v>
      </c>
      <c r="Z19" s="37">
        <f t="shared" si="16"/>
        <v>21</v>
      </c>
      <c r="AB19" s="36">
        <v>422</v>
      </c>
      <c r="AC19" s="66">
        <f t="shared" si="17"/>
        <v>86.122448979591837</v>
      </c>
      <c r="AD19" s="37">
        <f t="shared" si="2"/>
        <v>18</v>
      </c>
      <c r="AE19" s="36">
        <v>290</v>
      </c>
      <c r="AF19" s="66"/>
      <c r="AG19" s="37"/>
      <c r="AH19" s="36">
        <v>2141</v>
      </c>
      <c r="AI19" s="66">
        <f t="shared" si="18"/>
        <v>97.318181818181813</v>
      </c>
      <c r="AJ19" s="37">
        <f t="shared" si="19"/>
        <v>6</v>
      </c>
      <c r="AK19" s="36">
        <v>2184.6999999999998</v>
      </c>
      <c r="AL19" s="66"/>
      <c r="AM19" s="37">
        <f t="shared" si="20"/>
        <v>17</v>
      </c>
      <c r="AN19" s="36">
        <v>597</v>
      </c>
      <c r="AO19" s="66">
        <f t="shared" si="21"/>
        <v>147.77227722772278</v>
      </c>
      <c r="AP19" s="37">
        <f t="shared" si="22"/>
        <v>9</v>
      </c>
      <c r="AQ19" s="36">
        <v>404</v>
      </c>
      <c r="AR19" s="66">
        <f t="shared" si="23"/>
        <v>85.412262156448207</v>
      </c>
      <c r="AS19" s="37">
        <f t="shared" si="24"/>
        <v>24</v>
      </c>
      <c r="AT19" s="36" t="s">
        <v>351</v>
      </c>
      <c r="AU19" s="66"/>
      <c r="AV19" s="37"/>
    </row>
    <row r="20" spans="1:48" ht="15.6" customHeight="1">
      <c r="A20" s="73">
        <v>9915</v>
      </c>
      <c r="B20" s="80" t="s">
        <v>153</v>
      </c>
      <c r="C20" s="36">
        <v>6955.5555555555557</v>
      </c>
      <c r="D20" s="66">
        <f t="shared" si="3"/>
        <v>93.432835820895576</v>
      </c>
      <c r="E20" s="37">
        <f t="shared" si="0"/>
        <v>12</v>
      </c>
      <c r="F20" s="36">
        <v>3569.4444444444443</v>
      </c>
      <c r="G20" s="66">
        <f t="shared" si="4"/>
        <v>83.71335504885991</v>
      </c>
      <c r="H20" s="37">
        <f t="shared" si="1"/>
        <v>27</v>
      </c>
      <c r="I20" s="36">
        <v>2644.0476190476188</v>
      </c>
      <c r="J20" s="66">
        <f t="shared" si="5"/>
        <v>77.738886944347129</v>
      </c>
      <c r="K20" s="37">
        <f t="shared" si="6"/>
        <v>15</v>
      </c>
      <c r="L20" s="36">
        <v>2268.333333333333</v>
      </c>
      <c r="M20" s="66">
        <f t="shared" si="7"/>
        <v>62.545955882352878</v>
      </c>
      <c r="N20" s="37">
        <f t="shared" si="8"/>
        <v>10</v>
      </c>
      <c r="O20" s="36">
        <v>8400</v>
      </c>
      <c r="P20" s="66">
        <f t="shared" si="9"/>
        <v>104.56431535269715</v>
      </c>
      <c r="Q20" s="37">
        <f t="shared" si="10"/>
        <v>10</v>
      </c>
      <c r="R20" s="36">
        <v>3210</v>
      </c>
      <c r="S20" s="66">
        <f t="shared" si="11"/>
        <v>100.3125</v>
      </c>
      <c r="T20" s="37">
        <f t="shared" si="12"/>
        <v>4</v>
      </c>
      <c r="U20" s="36">
        <v>2800</v>
      </c>
      <c r="V20" s="66">
        <f t="shared" si="13"/>
        <v>69.565217391304344</v>
      </c>
      <c r="W20" s="37">
        <f t="shared" si="14"/>
        <v>18</v>
      </c>
      <c r="X20" s="36">
        <v>2192.5</v>
      </c>
      <c r="Y20" s="66">
        <f t="shared" si="15"/>
        <v>53.803680981595093</v>
      </c>
      <c r="Z20" s="37">
        <f t="shared" si="16"/>
        <v>14</v>
      </c>
      <c r="AB20" s="36">
        <v>343</v>
      </c>
      <c r="AC20" s="66">
        <f t="shared" si="17"/>
        <v>70</v>
      </c>
      <c r="AD20" s="37">
        <f t="shared" si="2"/>
        <v>24</v>
      </c>
      <c r="AE20" s="36">
        <v>140</v>
      </c>
      <c r="AF20" s="66"/>
      <c r="AG20" s="37"/>
      <c r="AH20" s="36">
        <v>2140</v>
      </c>
      <c r="AI20" s="66">
        <f t="shared" si="18"/>
        <v>97.27272727272728</v>
      </c>
      <c r="AJ20" s="37">
        <f t="shared" si="19"/>
        <v>7</v>
      </c>
      <c r="AK20" s="36">
        <v>2323.8000000000002</v>
      </c>
      <c r="AL20" s="66"/>
      <c r="AM20" s="37">
        <f t="shared" si="20"/>
        <v>14</v>
      </c>
      <c r="AN20" s="36">
        <v>516</v>
      </c>
      <c r="AO20" s="66">
        <f t="shared" si="21"/>
        <v>127.72277227722772</v>
      </c>
      <c r="AP20" s="37">
        <f t="shared" si="22"/>
        <v>14</v>
      </c>
      <c r="AQ20" s="36">
        <v>363</v>
      </c>
      <c r="AR20" s="66">
        <f t="shared" si="23"/>
        <v>76.744186046511629</v>
      </c>
      <c r="AS20" s="37">
        <f t="shared" si="24"/>
        <v>29</v>
      </c>
      <c r="AT20" s="36" t="s">
        <v>351</v>
      </c>
      <c r="AU20" s="66"/>
      <c r="AV20" s="37"/>
    </row>
    <row r="21" spans="1:48" ht="15.6" customHeight="1">
      <c r="A21" s="73">
        <v>9916</v>
      </c>
      <c r="B21" s="80" t="s">
        <v>155</v>
      </c>
      <c r="C21" s="36">
        <v>6933.3333333333339</v>
      </c>
      <c r="D21" s="66">
        <f t="shared" si="3"/>
        <v>93.134328358209018</v>
      </c>
      <c r="E21" s="37">
        <f t="shared" si="0"/>
        <v>13</v>
      </c>
      <c r="F21" s="36">
        <v>3805.5555555555557</v>
      </c>
      <c r="G21" s="66">
        <f t="shared" si="4"/>
        <v>89.250814332247543</v>
      </c>
      <c r="H21" s="37">
        <f t="shared" si="1"/>
        <v>26</v>
      </c>
      <c r="I21" s="36">
        <v>2472.6190476190477</v>
      </c>
      <c r="J21" s="66">
        <f t="shared" si="5"/>
        <v>72.698634931746511</v>
      </c>
      <c r="K21" s="37">
        <f t="shared" si="6"/>
        <v>19</v>
      </c>
      <c r="L21" s="36">
        <v>1861.6666666666665</v>
      </c>
      <c r="M21" s="66">
        <f t="shared" si="7"/>
        <v>51.332720588235233</v>
      </c>
      <c r="N21" s="37">
        <f t="shared" si="8"/>
        <v>16</v>
      </c>
      <c r="O21" s="36">
        <v>8876.6666666666679</v>
      </c>
      <c r="P21" s="66">
        <f t="shared" si="9"/>
        <v>110.49792531120337</v>
      </c>
      <c r="Q21" s="37">
        <f t="shared" si="10"/>
        <v>7</v>
      </c>
      <c r="R21" s="36">
        <v>2800</v>
      </c>
      <c r="S21" s="66">
        <f t="shared" si="11"/>
        <v>87.5</v>
      </c>
      <c r="T21" s="37">
        <f t="shared" si="12"/>
        <v>13</v>
      </c>
      <c r="U21" s="36">
        <v>2800</v>
      </c>
      <c r="V21" s="66">
        <f t="shared" si="13"/>
        <v>69.565217391304344</v>
      </c>
      <c r="W21" s="37">
        <f t="shared" si="14"/>
        <v>18</v>
      </c>
      <c r="X21" s="36">
        <v>2135.0000000000005</v>
      </c>
      <c r="Y21" s="66">
        <f t="shared" si="15"/>
        <v>52.392638036809828</v>
      </c>
      <c r="Z21" s="37">
        <f t="shared" si="16"/>
        <v>19</v>
      </c>
      <c r="AB21" s="36">
        <v>1110</v>
      </c>
      <c r="AC21" s="66">
        <f t="shared" si="17"/>
        <v>226.53061224489795</v>
      </c>
      <c r="AD21" s="37">
        <f t="shared" si="2"/>
        <v>2</v>
      </c>
      <c r="AE21" s="36">
        <v>282</v>
      </c>
      <c r="AF21" s="66"/>
      <c r="AG21" s="37"/>
      <c r="AH21" s="36">
        <v>1552</v>
      </c>
      <c r="AI21" s="66">
        <f t="shared" si="18"/>
        <v>70.545454545454547</v>
      </c>
      <c r="AJ21" s="37">
        <f t="shared" si="19"/>
        <v>14</v>
      </c>
      <c r="AK21" s="36">
        <v>2152.9</v>
      </c>
      <c r="AL21" s="66"/>
      <c r="AM21" s="37">
        <f t="shared" si="20"/>
        <v>19</v>
      </c>
      <c r="AN21" s="36">
        <v>576</v>
      </c>
      <c r="AO21" s="66">
        <f t="shared" si="21"/>
        <v>142.57425742574256</v>
      </c>
      <c r="AP21" s="37">
        <f t="shared" si="22"/>
        <v>11</v>
      </c>
      <c r="AQ21" s="36">
        <v>379</v>
      </c>
      <c r="AR21" s="66">
        <f t="shared" si="23"/>
        <v>80.126849894291752</v>
      </c>
      <c r="AS21" s="37">
        <f t="shared" si="24"/>
        <v>26</v>
      </c>
      <c r="AT21" s="36" t="s">
        <v>351</v>
      </c>
      <c r="AU21" s="66"/>
      <c r="AV21" s="37"/>
    </row>
    <row r="22" spans="1:48" ht="15.6" customHeight="1">
      <c r="A22" s="73">
        <v>9917</v>
      </c>
      <c r="B22" s="80" t="s">
        <v>157</v>
      </c>
      <c r="C22" s="36">
        <v>6866.6666666666661</v>
      </c>
      <c r="D22" s="66">
        <f t="shared" si="3"/>
        <v>92.238805970149301</v>
      </c>
      <c r="E22" s="37">
        <f t="shared" si="0"/>
        <v>14</v>
      </c>
      <c r="F22" s="36">
        <v>5319.4444444444443</v>
      </c>
      <c r="G22" s="66">
        <f t="shared" si="4"/>
        <v>124.75570032573286</v>
      </c>
      <c r="H22" s="37">
        <f t="shared" si="1"/>
        <v>6</v>
      </c>
      <c r="I22" s="36">
        <v>2089.2857142857142</v>
      </c>
      <c r="J22" s="66">
        <f t="shared" si="5"/>
        <v>61.428071403570115</v>
      </c>
      <c r="K22" s="37">
        <f t="shared" si="6"/>
        <v>24</v>
      </c>
      <c r="L22" s="36">
        <v>1284.1666666666665</v>
      </c>
      <c r="M22" s="66">
        <f t="shared" si="7"/>
        <v>35.409007352941138</v>
      </c>
      <c r="N22" s="37">
        <f t="shared" si="8"/>
        <v>21</v>
      </c>
      <c r="O22" s="36">
        <v>8996.6666666666679</v>
      </c>
      <c r="P22" s="66">
        <f t="shared" si="9"/>
        <v>111.99170124481334</v>
      </c>
      <c r="Q22" s="37">
        <f t="shared" si="10"/>
        <v>6</v>
      </c>
      <c r="R22" s="36">
        <v>3900</v>
      </c>
      <c r="S22" s="66">
        <f t="shared" si="11"/>
        <v>121.875</v>
      </c>
      <c r="T22" s="37">
        <f t="shared" si="12"/>
        <v>1</v>
      </c>
      <c r="U22" s="36">
        <v>2887.5</v>
      </c>
      <c r="V22" s="66">
        <f t="shared" si="13"/>
        <v>71.739130434782609</v>
      </c>
      <c r="W22" s="37">
        <f t="shared" si="14"/>
        <v>17</v>
      </c>
      <c r="X22" s="36">
        <v>2267.5</v>
      </c>
      <c r="Y22" s="66">
        <f t="shared" si="15"/>
        <v>55.644171779141104</v>
      </c>
      <c r="Z22" s="37">
        <f t="shared" si="16"/>
        <v>10</v>
      </c>
      <c r="AB22" s="36">
        <v>330</v>
      </c>
      <c r="AC22" s="66">
        <f t="shared" si="17"/>
        <v>67.346938775510196</v>
      </c>
      <c r="AD22" s="37">
        <f t="shared" si="2"/>
        <v>26</v>
      </c>
      <c r="AE22" s="36">
        <v>135</v>
      </c>
      <c r="AF22" s="66"/>
      <c r="AG22" s="37"/>
      <c r="AH22" s="36">
        <v>1968</v>
      </c>
      <c r="AI22" s="66">
        <f t="shared" si="18"/>
        <v>89.454545454545453</v>
      </c>
      <c r="AJ22" s="37">
        <f t="shared" si="19"/>
        <v>8</v>
      </c>
      <c r="AK22" s="36">
        <v>2762</v>
      </c>
      <c r="AL22" s="66"/>
      <c r="AM22" s="37">
        <f t="shared" si="20"/>
        <v>6</v>
      </c>
      <c r="AN22" s="36">
        <v>489</v>
      </c>
      <c r="AO22" s="66">
        <f t="shared" si="21"/>
        <v>121.03960396039604</v>
      </c>
      <c r="AP22" s="37">
        <f t="shared" si="22"/>
        <v>16</v>
      </c>
      <c r="AQ22" s="36">
        <v>461</v>
      </c>
      <c r="AR22" s="66">
        <f t="shared" si="23"/>
        <v>97.463002114164908</v>
      </c>
      <c r="AS22" s="37">
        <f t="shared" si="24"/>
        <v>17</v>
      </c>
      <c r="AT22" s="36">
        <v>285.85000000000002</v>
      </c>
      <c r="AU22" s="66"/>
      <c r="AV22" s="37"/>
    </row>
    <row r="23" spans="1:48" ht="15.6" customHeight="1">
      <c r="A23" s="73">
        <v>9918</v>
      </c>
      <c r="B23" s="80" t="s">
        <v>160</v>
      </c>
      <c r="C23" s="36">
        <v>6355.5555555555557</v>
      </c>
      <c r="D23" s="66">
        <f t="shared" si="3"/>
        <v>85.373134328358276</v>
      </c>
      <c r="E23" s="37">
        <f t="shared" si="0"/>
        <v>22</v>
      </c>
      <c r="F23" s="36">
        <v>5555.5555555555557</v>
      </c>
      <c r="G23" s="66">
        <f t="shared" si="4"/>
        <v>130.29315960912052</v>
      </c>
      <c r="H23" s="37">
        <f t="shared" si="1"/>
        <v>2</v>
      </c>
      <c r="I23" s="36">
        <v>1821.4285714285711</v>
      </c>
      <c r="J23" s="66">
        <f t="shared" si="5"/>
        <v>53.552677633881629</v>
      </c>
      <c r="K23" s="37">
        <f t="shared" si="6"/>
        <v>27</v>
      </c>
      <c r="L23" s="36">
        <v>1542.5</v>
      </c>
      <c r="M23" s="66">
        <f t="shared" si="7"/>
        <v>42.532169117647015</v>
      </c>
      <c r="N23" s="37">
        <f t="shared" si="8"/>
        <v>19</v>
      </c>
      <c r="O23" s="36">
        <v>9815</v>
      </c>
      <c r="P23" s="66">
        <f t="shared" si="9"/>
        <v>122.17842323651458</v>
      </c>
      <c r="Q23" s="37">
        <f t="shared" si="10"/>
        <v>4</v>
      </c>
      <c r="R23" s="36">
        <v>2100</v>
      </c>
      <c r="S23" s="66">
        <f t="shared" si="11"/>
        <v>65.625</v>
      </c>
      <c r="T23" s="37">
        <f t="shared" si="12"/>
        <v>29</v>
      </c>
      <c r="U23" s="36">
        <v>2800</v>
      </c>
      <c r="V23" s="66">
        <f t="shared" si="13"/>
        <v>69.565217391304344</v>
      </c>
      <c r="W23" s="37">
        <f t="shared" si="14"/>
        <v>18</v>
      </c>
      <c r="X23" s="36">
        <v>2025.0000000000002</v>
      </c>
      <c r="Y23" s="66">
        <f t="shared" si="15"/>
        <v>49.693251533742341</v>
      </c>
      <c r="Z23" s="37">
        <f t="shared" si="16"/>
        <v>20</v>
      </c>
      <c r="AB23" s="36">
        <v>537</v>
      </c>
      <c r="AC23" s="66">
        <f t="shared" si="17"/>
        <v>109.59183673469389</v>
      </c>
      <c r="AD23" s="37">
        <f t="shared" si="2"/>
        <v>9</v>
      </c>
      <c r="AE23" s="36">
        <v>157</v>
      </c>
      <c r="AF23" s="66"/>
      <c r="AG23" s="37"/>
      <c r="AH23" s="36">
        <v>1233</v>
      </c>
      <c r="AI23" s="66">
        <f t="shared" si="18"/>
        <v>56.04545454545454</v>
      </c>
      <c r="AJ23" s="37">
        <f t="shared" si="19"/>
        <v>23</v>
      </c>
      <c r="AK23" s="36">
        <v>2078.4</v>
      </c>
      <c r="AL23" s="66"/>
      <c r="AM23" s="37">
        <f t="shared" si="20"/>
        <v>22</v>
      </c>
      <c r="AN23" s="36">
        <v>601</v>
      </c>
      <c r="AO23" s="66">
        <f t="shared" si="21"/>
        <v>148.76237623762376</v>
      </c>
      <c r="AP23" s="37">
        <f t="shared" si="22"/>
        <v>7</v>
      </c>
      <c r="AQ23" s="36">
        <v>454</v>
      </c>
      <c r="AR23" s="66">
        <f t="shared" si="23"/>
        <v>95.983086680761105</v>
      </c>
      <c r="AS23" s="37">
        <f t="shared" si="24"/>
        <v>18</v>
      </c>
      <c r="AT23" s="36" t="s">
        <v>351</v>
      </c>
      <c r="AU23" s="66"/>
      <c r="AV23" s="37"/>
    </row>
    <row r="24" spans="1:48" ht="15.6" customHeight="1">
      <c r="A24" s="73">
        <v>9919</v>
      </c>
      <c r="B24" s="80" t="s">
        <v>162</v>
      </c>
      <c r="C24" s="36">
        <v>6155.5555555555557</v>
      </c>
      <c r="D24" s="66">
        <f t="shared" si="3"/>
        <v>82.686567164179152</v>
      </c>
      <c r="E24" s="37">
        <f t="shared" si="0"/>
        <v>24</v>
      </c>
      <c r="F24" s="36">
        <v>3250</v>
      </c>
      <c r="G24" s="66">
        <f t="shared" si="4"/>
        <v>76.2214983713355</v>
      </c>
      <c r="H24" s="37">
        <f t="shared" si="1"/>
        <v>28</v>
      </c>
      <c r="I24" s="36">
        <v>2447.6190476190473</v>
      </c>
      <c r="J24" s="66">
        <f t="shared" si="5"/>
        <v>71.9635981799089</v>
      </c>
      <c r="K24" s="37">
        <f t="shared" si="6"/>
        <v>20</v>
      </c>
      <c r="L24" s="36">
        <v>1141.6666666666665</v>
      </c>
      <c r="M24" s="66">
        <f t="shared" si="7"/>
        <v>31.479779411764667</v>
      </c>
      <c r="N24" s="37">
        <f t="shared" si="8"/>
        <v>22</v>
      </c>
      <c r="O24" s="36">
        <v>8016.666666666667</v>
      </c>
      <c r="P24" s="66">
        <f t="shared" si="9"/>
        <v>99.792531120332001</v>
      </c>
      <c r="Q24" s="37">
        <f t="shared" si="10"/>
        <v>12</v>
      </c>
      <c r="R24" s="36">
        <v>2900</v>
      </c>
      <c r="S24" s="66">
        <f t="shared" si="11"/>
        <v>90.625</v>
      </c>
      <c r="T24" s="37">
        <f t="shared" si="12"/>
        <v>12</v>
      </c>
      <c r="U24" s="36">
        <v>2800</v>
      </c>
      <c r="V24" s="66">
        <f t="shared" si="13"/>
        <v>69.565217391304344</v>
      </c>
      <c r="W24" s="37">
        <f t="shared" si="14"/>
        <v>18</v>
      </c>
      <c r="X24" s="36">
        <v>2235</v>
      </c>
      <c r="Y24" s="66">
        <f t="shared" si="15"/>
        <v>54.846625766871171</v>
      </c>
      <c r="Z24" s="37">
        <f t="shared" si="16"/>
        <v>11</v>
      </c>
      <c r="AB24" s="36">
        <v>500</v>
      </c>
      <c r="AC24" s="66">
        <f t="shared" si="17"/>
        <v>102.04081632653062</v>
      </c>
      <c r="AD24" s="37">
        <f t="shared" si="2"/>
        <v>10</v>
      </c>
      <c r="AE24" s="36">
        <v>94</v>
      </c>
      <c r="AF24" s="66"/>
      <c r="AG24" s="37"/>
      <c r="AH24" s="36">
        <v>1265</v>
      </c>
      <c r="AI24" s="66">
        <f t="shared" si="18"/>
        <v>57.499999999999993</v>
      </c>
      <c r="AJ24" s="37">
        <f t="shared" si="19"/>
        <v>22</v>
      </c>
      <c r="AK24" s="36">
        <v>2370.5</v>
      </c>
      <c r="AL24" s="66"/>
      <c r="AM24" s="37">
        <f t="shared" si="20"/>
        <v>13</v>
      </c>
      <c r="AN24" s="36">
        <v>470</v>
      </c>
      <c r="AO24" s="66">
        <f t="shared" si="21"/>
        <v>116.33663366336633</v>
      </c>
      <c r="AP24" s="37">
        <f t="shared" si="22"/>
        <v>21</v>
      </c>
      <c r="AQ24" s="36">
        <v>443</v>
      </c>
      <c r="AR24" s="66">
        <f t="shared" si="23"/>
        <v>93.657505285412256</v>
      </c>
      <c r="AS24" s="37">
        <f t="shared" si="24"/>
        <v>21</v>
      </c>
      <c r="AT24" s="36" t="s">
        <v>351</v>
      </c>
      <c r="AU24" s="66"/>
      <c r="AV24" s="37"/>
    </row>
    <row r="25" spans="1:48" ht="15.6" customHeight="1">
      <c r="A25" s="74">
        <v>9920</v>
      </c>
      <c r="B25" s="81" t="s">
        <v>165</v>
      </c>
      <c r="C25" s="38">
        <v>6266.6666666666661</v>
      </c>
      <c r="D25" s="67">
        <f t="shared" si="3"/>
        <v>84.179104477611986</v>
      </c>
      <c r="E25" s="39">
        <f t="shared" si="0"/>
        <v>23</v>
      </c>
      <c r="F25" s="38">
        <v>4027.7777777777778</v>
      </c>
      <c r="G25" s="67">
        <f t="shared" si="4"/>
        <v>94.462540716612367</v>
      </c>
      <c r="H25" s="39">
        <f t="shared" si="1"/>
        <v>23</v>
      </c>
      <c r="I25" s="38">
        <v>3029.7619047619046</v>
      </c>
      <c r="J25" s="67">
        <f t="shared" si="5"/>
        <v>89.079453972698531</v>
      </c>
      <c r="K25" s="39">
        <f t="shared" si="6"/>
        <v>8</v>
      </c>
      <c r="L25" s="38">
        <v>942.5</v>
      </c>
      <c r="M25" s="67">
        <f t="shared" si="7"/>
        <v>25.988051470588207</v>
      </c>
      <c r="N25" s="39">
        <f t="shared" si="8"/>
        <v>26</v>
      </c>
      <c r="O25" s="38">
        <v>10145</v>
      </c>
      <c r="P25" s="67">
        <f t="shared" si="9"/>
        <v>126.28630705394195</v>
      </c>
      <c r="Q25" s="39">
        <f t="shared" si="10"/>
        <v>2</v>
      </c>
      <c r="R25" s="38">
        <v>2800</v>
      </c>
      <c r="S25" s="67">
        <f t="shared" si="11"/>
        <v>87.5</v>
      </c>
      <c r="T25" s="39">
        <f t="shared" si="12"/>
        <v>13</v>
      </c>
      <c r="U25" s="38">
        <v>2450</v>
      </c>
      <c r="V25" s="67">
        <f t="shared" si="13"/>
        <v>60.869565217391312</v>
      </c>
      <c r="W25" s="39">
        <f t="shared" si="14"/>
        <v>27</v>
      </c>
      <c r="X25" s="38">
        <v>1760</v>
      </c>
      <c r="Y25" s="67">
        <f t="shared" si="15"/>
        <v>43.190184049079754</v>
      </c>
      <c r="Z25" s="39">
        <f t="shared" si="16"/>
        <v>24</v>
      </c>
      <c r="AB25" s="38">
        <v>411</v>
      </c>
      <c r="AC25" s="67">
        <f t="shared" si="17"/>
        <v>83.877551020408163</v>
      </c>
      <c r="AD25" s="39">
        <f t="shared" si="2"/>
        <v>19</v>
      </c>
      <c r="AE25" s="38">
        <v>121</v>
      </c>
      <c r="AF25" s="67"/>
      <c r="AG25" s="39"/>
      <c r="AH25" s="38">
        <v>1882</v>
      </c>
      <c r="AI25" s="67">
        <f t="shared" si="18"/>
        <v>85.545454545454547</v>
      </c>
      <c r="AJ25" s="39">
        <f t="shared" si="19"/>
        <v>9</v>
      </c>
      <c r="AK25" s="38">
        <v>2651.3</v>
      </c>
      <c r="AL25" s="67"/>
      <c r="AM25" s="39">
        <f t="shared" si="20"/>
        <v>9</v>
      </c>
      <c r="AN25" s="38">
        <v>479</v>
      </c>
      <c r="AO25" s="67">
        <f t="shared" si="21"/>
        <v>118.56435643564356</v>
      </c>
      <c r="AP25" s="39">
        <f t="shared" si="22"/>
        <v>19</v>
      </c>
      <c r="AQ25" s="38">
        <v>450</v>
      </c>
      <c r="AR25" s="67">
        <f t="shared" si="23"/>
        <v>95.137420718816074</v>
      </c>
      <c r="AS25" s="39">
        <f t="shared" si="24"/>
        <v>19</v>
      </c>
      <c r="AT25" s="38" t="s">
        <v>351</v>
      </c>
      <c r="AU25" s="67"/>
      <c r="AV25" s="39"/>
    </row>
    <row r="26" spans="1:48" ht="15.6" customHeight="1">
      <c r="A26" s="72">
        <v>9921</v>
      </c>
      <c r="B26" s="79" t="s">
        <v>168</v>
      </c>
      <c r="C26" s="34">
        <v>6777.7777777777783</v>
      </c>
      <c r="D26" s="65">
        <f t="shared" si="3"/>
        <v>91.044776119403053</v>
      </c>
      <c r="E26" s="35">
        <f t="shared" si="0"/>
        <v>16</v>
      </c>
      <c r="F26" s="34">
        <v>3013.8888888888887</v>
      </c>
      <c r="G26" s="65">
        <f t="shared" si="4"/>
        <v>70.684039087947866</v>
      </c>
      <c r="H26" s="35">
        <f t="shared" si="1"/>
        <v>29</v>
      </c>
      <c r="I26" s="34">
        <v>2873.8095238095239</v>
      </c>
      <c r="J26" s="65">
        <f t="shared" si="5"/>
        <v>84.494224711235475</v>
      </c>
      <c r="K26" s="35">
        <f t="shared" si="6"/>
        <v>11</v>
      </c>
      <c r="L26" s="34">
        <v>2150.8333333333335</v>
      </c>
      <c r="M26" s="65">
        <f t="shared" si="7"/>
        <v>59.306066176470537</v>
      </c>
      <c r="N26" s="35">
        <f t="shared" si="8"/>
        <v>12</v>
      </c>
      <c r="O26" s="34">
        <v>9866.6666666666679</v>
      </c>
      <c r="P26" s="65">
        <f t="shared" si="9"/>
        <v>122.82157676348552</v>
      </c>
      <c r="Q26" s="35">
        <f t="shared" si="10"/>
        <v>3</v>
      </c>
      <c r="R26" s="34">
        <v>3600</v>
      </c>
      <c r="S26" s="65">
        <f t="shared" si="11"/>
        <v>112.5</v>
      </c>
      <c r="T26" s="35">
        <f t="shared" si="12"/>
        <v>2</v>
      </c>
      <c r="U26" s="34">
        <v>3150</v>
      </c>
      <c r="V26" s="65">
        <f t="shared" si="13"/>
        <v>78.260869565217391</v>
      </c>
      <c r="W26" s="35">
        <f t="shared" si="14"/>
        <v>10</v>
      </c>
      <c r="X26" s="34">
        <v>1567.5</v>
      </c>
      <c r="Y26" s="65">
        <f t="shared" si="15"/>
        <v>38.466257668711656</v>
      </c>
      <c r="Z26" s="35">
        <f t="shared" si="16"/>
        <v>29</v>
      </c>
      <c r="AB26" s="34">
        <v>300</v>
      </c>
      <c r="AC26" s="65">
        <f t="shared" si="17"/>
        <v>61.224489795918366</v>
      </c>
      <c r="AD26" s="35">
        <f t="shared" si="2"/>
        <v>27</v>
      </c>
      <c r="AE26" s="34">
        <v>65</v>
      </c>
      <c r="AF26" s="65"/>
      <c r="AG26" s="35"/>
      <c r="AH26" s="34">
        <v>1847</v>
      </c>
      <c r="AI26" s="65">
        <f t="shared" si="18"/>
        <v>83.954545454545453</v>
      </c>
      <c r="AJ26" s="35">
        <f t="shared" si="19"/>
        <v>10</v>
      </c>
      <c r="AK26" s="34">
        <v>2812.9</v>
      </c>
      <c r="AL26" s="65"/>
      <c r="AM26" s="35">
        <f t="shared" si="20"/>
        <v>5</v>
      </c>
      <c r="AN26" s="34">
        <v>567</v>
      </c>
      <c r="AO26" s="65">
        <f t="shared" si="21"/>
        <v>140.34653465346534</v>
      </c>
      <c r="AP26" s="35">
        <f t="shared" si="22"/>
        <v>12</v>
      </c>
      <c r="AQ26" s="34">
        <v>539</v>
      </c>
      <c r="AR26" s="65">
        <f t="shared" si="23"/>
        <v>113.95348837209302</v>
      </c>
      <c r="AS26" s="35">
        <f t="shared" si="24"/>
        <v>10</v>
      </c>
      <c r="AT26" s="34" t="s">
        <v>351</v>
      </c>
      <c r="AU26" s="65"/>
      <c r="AV26" s="35"/>
    </row>
    <row r="27" spans="1:48" ht="15.6" customHeight="1">
      <c r="A27" s="73">
        <v>9922</v>
      </c>
      <c r="B27" s="80" t="s">
        <v>171</v>
      </c>
      <c r="C27" s="36">
        <v>5844.4444444444443</v>
      </c>
      <c r="D27" s="66">
        <f t="shared" si="3"/>
        <v>78.507462686567209</v>
      </c>
      <c r="E27" s="37">
        <f t="shared" si="0"/>
        <v>28</v>
      </c>
      <c r="F27" s="36">
        <v>5027.7777777777774</v>
      </c>
      <c r="G27" s="66">
        <f t="shared" si="4"/>
        <v>117.91530944625404</v>
      </c>
      <c r="H27" s="37">
        <f t="shared" si="1"/>
        <v>11</v>
      </c>
      <c r="I27" s="36">
        <v>2776.1904761904761</v>
      </c>
      <c r="J27" s="66">
        <f t="shared" si="5"/>
        <v>81.624081204060118</v>
      </c>
      <c r="K27" s="37">
        <f t="shared" si="6"/>
        <v>12</v>
      </c>
      <c r="L27" s="36">
        <v>2000.8333333333335</v>
      </c>
      <c r="M27" s="66">
        <f t="shared" si="7"/>
        <v>55.170036764705834</v>
      </c>
      <c r="N27" s="37">
        <f t="shared" si="8"/>
        <v>14</v>
      </c>
      <c r="O27" s="36">
        <v>5261.666666666667</v>
      </c>
      <c r="P27" s="66">
        <f t="shared" si="9"/>
        <v>65.497925311203346</v>
      </c>
      <c r="Q27" s="37">
        <f t="shared" si="10"/>
        <v>25</v>
      </c>
      <c r="R27" s="36">
        <v>3200</v>
      </c>
      <c r="S27" s="66">
        <f t="shared" si="11"/>
        <v>100</v>
      </c>
      <c r="T27" s="37">
        <f t="shared" si="12"/>
        <v>5</v>
      </c>
      <c r="U27" s="36">
        <v>3150</v>
      </c>
      <c r="V27" s="66">
        <f t="shared" si="13"/>
        <v>78.260869565217391</v>
      </c>
      <c r="W27" s="37">
        <f t="shared" si="14"/>
        <v>10</v>
      </c>
      <c r="X27" s="36">
        <v>2160</v>
      </c>
      <c r="Y27" s="66">
        <f t="shared" si="15"/>
        <v>53.00613496932516</v>
      </c>
      <c r="Z27" s="37">
        <f t="shared" si="16"/>
        <v>16</v>
      </c>
      <c r="AB27" s="36">
        <v>770</v>
      </c>
      <c r="AC27" s="66">
        <f t="shared" si="17"/>
        <v>157.14285714285714</v>
      </c>
      <c r="AD27" s="37">
        <f t="shared" si="2"/>
        <v>3</v>
      </c>
      <c r="AE27" s="36">
        <v>134</v>
      </c>
      <c r="AF27" s="66"/>
      <c r="AG27" s="37"/>
      <c r="AH27" s="36">
        <v>1433</v>
      </c>
      <c r="AI27" s="66">
        <f t="shared" si="18"/>
        <v>65.13636363636364</v>
      </c>
      <c r="AJ27" s="37">
        <f t="shared" si="19"/>
        <v>19</v>
      </c>
      <c r="AK27" s="36">
        <v>2426</v>
      </c>
      <c r="AL27" s="66"/>
      <c r="AM27" s="37">
        <f t="shared" si="20"/>
        <v>12</v>
      </c>
      <c r="AN27" s="36">
        <v>554</v>
      </c>
      <c r="AO27" s="66">
        <f t="shared" si="21"/>
        <v>137.12871287128715</v>
      </c>
      <c r="AP27" s="37">
        <f t="shared" si="22"/>
        <v>13</v>
      </c>
      <c r="AQ27" s="36">
        <v>560</v>
      </c>
      <c r="AR27" s="66">
        <f t="shared" si="23"/>
        <v>118.39323467230444</v>
      </c>
      <c r="AS27" s="37">
        <f t="shared" si="24"/>
        <v>5</v>
      </c>
      <c r="AT27" s="36" t="s">
        <v>351</v>
      </c>
      <c r="AU27" s="66"/>
      <c r="AV27" s="37"/>
    </row>
    <row r="28" spans="1:48" ht="15.6" customHeight="1">
      <c r="A28" s="73">
        <v>9923</v>
      </c>
      <c r="B28" s="80" t="s">
        <v>171</v>
      </c>
      <c r="C28" s="36">
        <v>8511.1111111111113</v>
      </c>
      <c r="D28" s="66">
        <f t="shared" si="3"/>
        <v>114.32835820895531</v>
      </c>
      <c r="E28" s="37">
        <f t="shared" si="0"/>
        <v>2</v>
      </c>
      <c r="F28" s="36">
        <v>4694.4444444444443</v>
      </c>
      <c r="G28" s="66">
        <f t="shared" si="4"/>
        <v>110.09771986970682</v>
      </c>
      <c r="H28" s="37">
        <f t="shared" si="1"/>
        <v>13</v>
      </c>
      <c r="I28" s="36">
        <v>2960.7142857142853</v>
      </c>
      <c r="J28" s="66">
        <f t="shared" si="5"/>
        <v>87.049352467623279</v>
      </c>
      <c r="K28" s="37">
        <f t="shared" si="6"/>
        <v>9</v>
      </c>
      <c r="L28" s="36">
        <v>1920.8333333333335</v>
      </c>
      <c r="M28" s="66">
        <f t="shared" si="7"/>
        <v>52.96415441176466</v>
      </c>
      <c r="N28" s="37">
        <f t="shared" si="8"/>
        <v>15</v>
      </c>
      <c r="O28" s="36">
        <v>7286.666666666667</v>
      </c>
      <c r="P28" s="66">
        <f t="shared" si="9"/>
        <v>90.705394190871402</v>
      </c>
      <c r="Q28" s="37">
        <f t="shared" si="10"/>
        <v>15</v>
      </c>
      <c r="R28" s="36">
        <v>2750</v>
      </c>
      <c r="S28" s="66">
        <f t="shared" si="11"/>
        <v>85.9375</v>
      </c>
      <c r="T28" s="37">
        <f t="shared" si="12"/>
        <v>20</v>
      </c>
      <c r="U28" s="36">
        <v>3150</v>
      </c>
      <c r="V28" s="66">
        <f t="shared" si="13"/>
        <v>78.260869565217391</v>
      </c>
      <c r="W28" s="37">
        <f t="shared" si="14"/>
        <v>10</v>
      </c>
      <c r="X28" s="36">
        <v>1637.5</v>
      </c>
      <c r="Y28" s="66">
        <f t="shared" si="15"/>
        <v>40.184049079754601</v>
      </c>
      <c r="Z28" s="37">
        <f t="shared" si="16"/>
        <v>27</v>
      </c>
      <c r="AB28" s="36">
        <v>500</v>
      </c>
      <c r="AC28" s="66">
        <f t="shared" si="17"/>
        <v>102.04081632653062</v>
      </c>
      <c r="AD28" s="37">
        <f t="shared" si="2"/>
        <v>10</v>
      </c>
      <c r="AE28" s="36">
        <v>92</v>
      </c>
      <c r="AF28" s="66"/>
      <c r="AG28" s="37"/>
      <c r="AH28" s="36">
        <v>1500</v>
      </c>
      <c r="AI28" s="66">
        <f t="shared" si="18"/>
        <v>68.181818181818173</v>
      </c>
      <c r="AJ28" s="37">
        <f t="shared" si="19"/>
        <v>16</v>
      </c>
      <c r="AK28" s="36">
        <v>3689.4</v>
      </c>
      <c r="AL28" s="66"/>
      <c r="AM28" s="37">
        <f t="shared" si="20"/>
        <v>1</v>
      </c>
      <c r="AN28" s="36">
        <v>636</v>
      </c>
      <c r="AO28" s="66">
        <f t="shared" si="21"/>
        <v>157.42574257425744</v>
      </c>
      <c r="AP28" s="37">
        <f t="shared" si="22"/>
        <v>4</v>
      </c>
      <c r="AQ28" s="36">
        <v>443</v>
      </c>
      <c r="AR28" s="66">
        <f t="shared" si="23"/>
        <v>93.657505285412256</v>
      </c>
      <c r="AS28" s="37">
        <f t="shared" si="24"/>
        <v>21</v>
      </c>
      <c r="AT28" s="36" t="s">
        <v>351</v>
      </c>
      <c r="AU28" s="66"/>
      <c r="AV28" s="37"/>
    </row>
    <row r="29" spans="1:48" ht="15.6" customHeight="1">
      <c r="A29" s="73">
        <v>9924</v>
      </c>
      <c r="B29" s="80" t="s">
        <v>171</v>
      </c>
      <c r="C29" s="36">
        <v>6755.5555555555557</v>
      </c>
      <c r="D29" s="66">
        <f t="shared" si="3"/>
        <v>90.746268656716481</v>
      </c>
      <c r="E29" s="37">
        <f t="shared" si="0"/>
        <v>17</v>
      </c>
      <c r="F29" s="36">
        <v>5180.5555555555557</v>
      </c>
      <c r="G29" s="66">
        <f t="shared" si="4"/>
        <v>121.49837133550487</v>
      </c>
      <c r="H29" s="37">
        <f t="shared" si="1"/>
        <v>8</v>
      </c>
      <c r="I29" s="36">
        <v>2334.5238095238092</v>
      </c>
      <c r="J29" s="66">
        <f t="shared" si="5"/>
        <v>68.638431921595995</v>
      </c>
      <c r="K29" s="37">
        <f t="shared" si="6"/>
        <v>21</v>
      </c>
      <c r="L29" s="36">
        <v>2075</v>
      </c>
      <c r="M29" s="66">
        <f t="shared" si="7"/>
        <v>57.215073529411711</v>
      </c>
      <c r="N29" s="37">
        <f t="shared" si="8"/>
        <v>13</v>
      </c>
      <c r="O29" s="36">
        <v>10190</v>
      </c>
      <c r="P29" s="66">
        <f t="shared" si="9"/>
        <v>126.84647302904568</v>
      </c>
      <c r="Q29" s="37">
        <f t="shared" si="10"/>
        <v>1</v>
      </c>
      <c r="R29" s="36">
        <v>2450</v>
      </c>
      <c r="S29" s="66">
        <f t="shared" si="11"/>
        <v>76.5625</v>
      </c>
      <c r="T29" s="37">
        <f t="shared" si="12"/>
        <v>24</v>
      </c>
      <c r="U29" s="36">
        <v>3150</v>
      </c>
      <c r="V29" s="66">
        <f t="shared" si="13"/>
        <v>78.260869565217391</v>
      </c>
      <c r="W29" s="37">
        <f t="shared" si="14"/>
        <v>10</v>
      </c>
      <c r="X29" s="36">
        <v>1757.5000000000002</v>
      </c>
      <c r="Y29" s="66">
        <f t="shared" si="15"/>
        <v>43.128834355828225</v>
      </c>
      <c r="Z29" s="37">
        <f t="shared" si="16"/>
        <v>25</v>
      </c>
      <c r="AB29" s="36">
        <v>715</v>
      </c>
      <c r="AC29" s="66">
        <f t="shared" si="17"/>
        <v>145.91836734693877</v>
      </c>
      <c r="AD29" s="37">
        <f t="shared" si="2"/>
        <v>4</v>
      </c>
      <c r="AE29" s="36">
        <v>16</v>
      </c>
      <c r="AF29" s="66"/>
      <c r="AG29" s="37"/>
      <c r="AH29" s="36">
        <v>2627</v>
      </c>
      <c r="AI29" s="66">
        <f t="shared" si="18"/>
        <v>119.40909090909091</v>
      </c>
      <c r="AJ29" s="37">
        <f t="shared" si="19"/>
        <v>1</v>
      </c>
      <c r="AK29" s="36">
        <v>3311</v>
      </c>
      <c r="AL29" s="66"/>
      <c r="AM29" s="37">
        <f t="shared" si="20"/>
        <v>2</v>
      </c>
      <c r="AN29" s="36">
        <v>686</v>
      </c>
      <c r="AO29" s="66">
        <f t="shared" si="21"/>
        <v>169.80198019801981</v>
      </c>
      <c r="AP29" s="37">
        <f t="shared" si="22"/>
        <v>2</v>
      </c>
      <c r="AQ29" s="36">
        <v>557</v>
      </c>
      <c r="AR29" s="66">
        <f t="shared" si="23"/>
        <v>117.75898520084567</v>
      </c>
      <c r="AS29" s="37">
        <f t="shared" si="24"/>
        <v>6</v>
      </c>
      <c r="AT29" s="36" t="s">
        <v>351</v>
      </c>
      <c r="AU29" s="66"/>
      <c r="AV29" s="37"/>
    </row>
    <row r="30" spans="1:48" ht="15.6" customHeight="1">
      <c r="A30" s="73">
        <v>9925</v>
      </c>
      <c r="B30" s="80" t="s">
        <v>176</v>
      </c>
      <c r="C30" s="36">
        <v>7688.8888888888887</v>
      </c>
      <c r="D30" s="66">
        <f t="shared" si="3"/>
        <v>103.28358208955231</v>
      </c>
      <c r="E30" s="37">
        <f t="shared" si="0"/>
        <v>4</v>
      </c>
      <c r="F30" s="36">
        <v>4166.6666666666661</v>
      </c>
      <c r="G30" s="66">
        <f t="shared" si="4"/>
        <v>97.719869706840356</v>
      </c>
      <c r="H30" s="37">
        <f t="shared" si="1"/>
        <v>17</v>
      </c>
      <c r="I30" s="36">
        <v>2689.2857142857142</v>
      </c>
      <c r="J30" s="66">
        <f t="shared" si="5"/>
        <v>79.0689534476723</v>
      </c>
      <c r="K30" s="37">
        <f t="shared" si="6"/>
        <v>13</v>
      </c>
      <c r="L30" s="36">
        <v>970</v>
      </c>
      <c r="M30" s="66">
        <f t="shared" si="7"/>
        <v>26.746323529411736</v>
      </c>
      <c r="N30" s="37">
        <f t="shared" si="8"/>
        <v>25</v>
      </c>
      <c r="O30" s="36">
        <v>7946.666666666667</v>
      </c>
      <c r="P30" s="66">
        <f t="shared" si="9"/>
        <v>98.921161825726173</v>
      </c>
      <c r="Q30" s="37">
        <f t="shared" si="10"/>
        <v>13</v>
      </c>
      <c r="R30" s="36">
        <v>2980</v>
      </c>
      <c r="S30" s="66">
        <f t="shared" si="11"/>
        <v>93.125</v>
      </c>
      <c r="T30" s="37">
        <f t="shared" si="12"/>
        <v>10</v>
      </c>
      <c r="U30" s="36">
        <v>3500</v>
      </c>
      <c r="V30" s="66">
        <f t="shared" si="13"/>
        <v>86.956521739130437</v>
      </c>
      <c r="W30" s="37">
        <f t="shared" si="14"/>
        <v>8</v>
      </c>
      <c r="X30" s="36">
        <v>1410</v>
      </c>
      <c r="Y30" s="66">
        <f t="shared" si="15"/>
        <v>34.601226993865033</v>
      </c>
      <c r="Z30" s="37">
        <f t="shared" si="16"/>
        <v>30</v>
      </c>
      <c r="AB30" s="36">
        <v>1750</v>
      </c>
      <c r="AC30" s="66">
        <f t="shared" si="17"/>
        <v>357.14285714285717</v>
      </c>
      <c r="AD30" s="37">
        <f t="shared" si="2"/>
        <v>1</v>
      </c>
      <c r="AE30" s="36">
        <v>183</v>
      </c>
      <c r="AF30" s="66"/>
      <c r="AG30" s="37"/>
      <c r="AH30" s="36">
        <v>1288</v>
      </c>
      <c r="AI30" s="66">
        <f t="shared" si="18"/>
        <v>58.545454545454547</v>
      </c>
      <c r="AJ30" s="37">
        <f t="shared" si="19"/>
        <v>20</v>
      </c>
      <c r="AK30" s="36">
        <v>2981</v>
      </c>
      <c r="AL30" s="66"/>
      <c r="AM30" s="37">
        <f t="shared" si="20"/>
        <v>3</v>
      </c>
      <c r="AN30" s="36">
        <v>699</v>
      </c>
      <c r="AO30" s="66">
        <f t="shared" si="21"/>
        <v>173.01980198019803</v>
      </c>
      <c r="AP30" s="37">
        <f t="shared" si="22"/>
        <v>1</v>
      </c>
      <c r="AQ30" s="36">
        <v>566</v>
      </c>
      <c r="AR30" s="66">
        <f t="shared" si="23"/>
        <v>119.66173361522199</v>
      </c>
      <c r="AS30" s="37">
        <f t="shared" si="24"/>
        <v>4</v>
      </c>
      <c r="AT30" s="36">
        <v>229.25</v>
      </c>
      <c r="AU30" s="66"/>
      <c r="AV30" s="37"/>
    </row>
    <row r="31" spans="1:48" ht="15.6" customHeight="1">
      <c r="A31" s="73">
        <v>9926</v>
      </c>
      <c r="B31" s="80" t="s">
        <v>179</v>
      </c>
      <c r="C31" s="36">
        <v>7355.5555555555557</v>
      </c>
      <c r="D31" s="66">
        <f t="shared" si="3"/>
        <v>98.805970149253795</v>
      </c>
      <c r="E31" s="37">
        <f t="shared" si="0"/>
        <v>9</v>
      </c>
      <c r="F31" s="36">
        <v>3847.2222222222222</v>
      </c>
      <c r="G31" s="66">
        <f t="shared" si="4"/>
        <v>90.228013029315946</v>
      </c>
      <c r="H31" s="37">
        <f t="shared" si="1"/>
        <v>25</v>
      </c>
      <c r="I31" s="36">
        <v>1157.1428571428571</v>
      </c>
      <c r="J31" s="66">
        <f t="shared" si="5"/>
        <v>34.021701085054218</v>
      </c>
      <c r="K31" s="37">
        <f t="shared" si="6"/>
        <v>30</v>
      </c>
      <c r="L31" s="36">
        <v>260</v>
      </c>
      <c r="M31" s="66">
        <f t="shared" si="7"/>
        <v>7.1691176470588163</v>
      </c>
      <c r="N31" s="37">
        <f t="shared" si="8"/>
        <v>30</v>
      </c>
      <c r="O31" s="36">
        <v>6981.666666666667</v>
      </c>
      <c r="P31" s="66">
        <f t="shared" si="9"/>
        <v>86.908713692946094</v>
      </c>
      <c r="Q31" s="37">
        <f t="shared" si="10"/>
        <v>19</v>
      </c>
      <c r="R31" s="36">
        <v>2410</v>
      </c>
      <c r="S31" s="66">
        <f t="shared" si="11"/>
        <v>75.3125</v>
      </c>
      <c r="T31" s="37">
        <f t="shared" si="12"/>
        <v>25</v>
      </c>
      <c r="U31" s="36">
        <v>4025</v>
      </c>
      <c r="V31" s="66">
        <f t="shared" si="13"/>
        <v>100</v>
      </c>
      <c r="W31" s="37">
        <f t="shared" si="14"/>
        <v>3</v>
      </c>
      <c r="X31" s="36">
        <v>2222.5</v>
      </c>
      <c r="Y31" s="66">
        <f t="shared" si="15"/>
        <v>54.53987730061349</v>
      </c>
      <c r="Z31" s="37">
        <f t="shared" si="16"/>
        <v>12</v>
      </c>
      <c r="AB31" s="36">
        <v>340</v>
      </c>
      <c r="AC31" s="66">
        <f t="shared" si="17"/>
        <v>69.387755102040813</v>
      </c>
      <c r="AD31" s="37">
        <f t="shared" si="2"/>
        <v>25</v>
      </c>
      <c r="AE31" s="36">
        <v>12</v>
      </c>
      <c r="AF31" s="66"/>
      <c r="AG31" s="37"/>
      <c r="AH31" s="36">
        <v>1500</v>
      </c>
      <c r="AI31" s="66">
        <f t="shared" si="18"/>
        <v>68.181818181818173</v>
      </c>
      <c r="AJ31" s="37">
        <f t="shared" si="19"/>
        <v>16</v>
      </c>
      <c r="AK31" s="36">
        <v>2038.2</v>
      </c>
      <c r="AL31" s="66"/>
      <c r="AM31" s="37">
        <f t="shared" si="20"/>
        <v>25</v>
      </c>
      <c r="AN31" s="36">
        <v>487</v>
      </c>
      <c r="AO31" s="66">
        <f t="shared" si="21"/>
        <v>120.54455445544554</v>
      </c>
      <c r="AP31" s="37">
        <f t="shared" si="22"/>
        <v>17</v>
      </c>
      <c r="AQ31" s="36">
        <v>368</v>
      </c>
      <c r="AR31" s="66">
        <f t="shared" si="23"/>
        <v>77.801268498942918</v>
      </c>
      <c r="AS31" s="37">
        <f t="shared" si="24"/>
        <v>28</v>
      </c>
      <c r="AT31" s="36" t="s">
        <v>351</v>
      </c>
      <c r="AU31" s="66"/>
      <c r="AV31" s="37"/>
    </row>
    <row r="32" spans="1:48" ht="15.6" customHeight="1">
      <c r="A32" s="73">
        <v>9927</v>
      </c>
      <c r="B32" s="80" t="s">
        <v>182</v>
      </c>
      <c r="C32" s="36">
        <v>6488.8888888888887</v>
      </c>
      <c r="D32" s="66">
        <f t="shared" si="3"/>
        <v>87.164179104477668</v>
      </c>
      <c r="E32" s="37">
        <f t="shared" si="0"/>
        <v>20</v>
      </c>
      <c r="F32" s="36">
        <v>4750</v>
      </c>
      <c r="G32" s="66">
        <f t="shared" si="4"/>
        <v>111.40065146579803</v>
      </c>
      <c r="H32" s="37">
        <f t="shared" si="1"/>
        <v>12</v>
      </c>
      <c r="I32" s="36">
        <v>1584.5238095238092</v>
      </c>
      <c r="J32" s="66">
        <f t="shared" si="5"/>
        <v>46.587329366468268</v>
      </c>
      <c r="K32" s="37">
        <f t="shared" si="6"/>
        <v>29</v>
      </c>
      <c r="L32" s="36">
        <v>460</v>
      </c>
      <c r="M32" s="66">
        <f t="shared" si="7"/>
        <v>12.683823529411754</v>
      </c>
      <c r="N32" s="37">
        <f t="shared" si="8"/>
        <v>29</v>
      </c>
      <c r="O32" s="36">
        <v>5803.333333333333</v>
      </c>
      <c r="P32" s="66">
        <f t="shared" si="9"/>
        <v>72.240663900414958</v>
      </c>
      <c r="Q32" s="37">
        <f t="shared" si="10"/>
        <v>23</v>
      </c>
      <c r="R32" s="36">
        <v>2350</v>
      </c>
      <c r="S32" s="66">
        <f t="shared" si="11"/>
        <v>73.4375</v>
      </c>
      <c r="T32" s="37">
        <f t="shared" si="12"/>
        <v>27</v>
      </c>
      <c r="U32" s="36">
        <v>3850</v>
      </c>
      <c r="V32" s="66">
        <f t="shared" si="13"/>
        <v>95.652173913043484</v>
      </c>
      <c r="W32" s="37">
        <f t="shared" si="14"/>
        <v>5</v>
      </c>
      <c r="X32" s="36">
        <v>1662.5</v>
      </c>
      <c r="Y32" s="66">
        <f t="shared" si="15"/>
        <v>40.797546012269933</v>
      </c>
      <c r="Z32" s="37">
        <f t="shared" si="16"/>
        <v>26</v>
      </c>
      <c r="AB32" s="36">
        <v>550</v>
      </c>
      <c r="AC32" s="66">
        <f t="shared" si="17"/>
        <v>112.24489795918366</v>
      </c>
      <c r="AD32" s="37">
        <f t="shared" si="2"/>
        <v>8</v>
      </c>
      <c r="AE32" s="36">
        <v>128</v>
      </c>
      <c r="AF32" s="66"/>
      <c r="AG32" s="37"/>
      <c r="AH32" s="36">
        <v>971</v>
      </c>
      <c r="AI32" s="66">
        <f t="shared" si="18"/>
        <v>44.136363636363633</v>
      </c>
      <c r="AJ32" s="37">
        <f t="shared" si="19"/>
        <v>27</v>
      </c>
      <c r="AK32" s="36">
        <v>2697.8</v>
      </c>
      <c r="AL32" s="66"/>
      <c r="AM32" s="37">
        <f t="shared" si="20"/>
        <v>8</v>
      </c>
      <c r="AN32" s="36">
        <v>600</v>
      </c>
      <c r="AO32" s="66">
        <f t="shared" si="21"/>
        <v>148.51485148514851</v>
      </c>
      <c r="AP32" s="37">
        <f t="shared" si="22"/>
        <v>8</v>
      </c>
      <c r="AQ32" s="36">
        <v>544</v>
      </c>
      <c r="AR32" s="66">
        <f t="shared" si="23"/>
        <v>115.01057082452431</v>
      </c>
      <c r="AS32" s="37">
        <f t="shared" si="24"/>
        <v>9</v>
      </c>
      <c r="AT32" s="36" t="s">
        <v>351</v>
      </c>
      <c r="AU32" s="66"/>
      <c r="AV32" s="37"/>
    </row>
    <row r="33" spans="1:48" ht="15.6" customHeight="1">
      <c r="A33" s="73">
        <v>9928</v>
      </c>
      <c r="B33" s="80" t="s">
        <v>184</v>
      </c>
      <c r="C33" s="36">
        <v>5844.4444444444443</v>
      </c>
      <c r="D33" s="66">
        <f t="shared" si="3"/>
        <v>78.507462686567209</v>
      </c>
      <c r="E33" s="37">
        <f t="shared" si="0"/>
        <v>28</v>
      </c>
      <c r="F33" s="36">
        <v>4152.7777777777774</v>
      </c>
      <c r="G33" s="66">
        <f t="shared" si="4"/>
        <v>97.39413680781756</v>
      </c>
      <c r="H33" s="37">
        <f t="shared" si="1"/>
        <v>19</v>
      </c>
      <c r="I33" s="36">
        <v>1622.6190476190477</v>
      </c>
      <c r="J33" s="66">
        <f t="shared" si="5"/>
        <v>47.707385369268415</v>
      </c>
      <c r="K33" s="37">
        <f t="shared" si="6"/>
        <v>28</v>
      </c>
      <c r="L33" s="36">
        <v>921.66666666666663</v>
      </c>
      <c r="M33" s="66">
        <f t="shared" si="7"/>
        <v>25.413602941176443</v>
      </c>
      <c r="N33" s="37">
        <f t="shared" si="8"/>
        <v>27</v>
      </c>
      <c r="O33" s="36">
        <v>6886.666666666667</v>
      </c>
      <c r="P33" s="66">
        <f t="shared" si="9"/>
        <v>85.726141078838211</v>
      </c>
      <c r="Q33" s="37">
        <f t="shared" si="10"/>
        <v>21</v>
      </c>
      <c r="R33" s="36">
        <v>2800</v>
      </c>
      <c r="S33" s="66">
        <f t="shared" si="11"/>
        <v>87.5</v>
      </c>
      <c r="T33" s="37">
        <f t="shared" si="12"/>
        <v>13</v>
      </c>
      <c r="U33" s="36">
        <v>3850</v>
      </c>
      <c r="V33" s="66">
        <f t="shared" si="13"/>
        <v>95.652173913043484</v>
      </c>
      <c r="W33" s="37">
        <f t="shared" si="14"/>
        <v>5</v>
      </c>
      <c r="X33" s="36">
        <v>2517.5</v>
      </c>
      <c r="Y33" s="66">
        <f t="shared" si="15"/>
        <v>61.779141104294474</v>
      </c>
      <c r="Z33" s="37">
        <f t="shared" si="16"/>
        <v>6</v>
      </c>
      <c r="AB33" s="36">
        <v>630</v>
      </c>
      <c r="AC33" s="66">
        <f t="shared" si="17"/>
        <v>128.57142857142858</v>
      </c>
      <c r="AD33" s="37">
        <f t="shared" si="2"/>
        <v>5</v>
      </c>
      <c r="AE33" s="36">
        <v>71</v>
      </c>
      <c r="AF33" s="66"/>
      <c r="AG33" s="37"/>
      <c r="AH33" s="36">
        <v>883</v>
      </c>
      <c r="AI33" s="66">
        <f t="shared" si="18"/>
        <v>40.13636363636364</v>
      </c>
      <c r="AJ33" s="37">
        <f t="shared" si="19"/>
        <v>28</v>
      </c>
      <c r="AK33" s="36">
        <v>2202.6999999999998</v>
      </c>
      <c r="AL33" s="66"/>
      <c r="AM33" s="37">
        <f t="shared" si="20"/>
        <v>16</v>
      </c>
      <c r="AN33" s="36">
        <v>582</v>
      </c>
      <c r="AO33" s="66">
        <f t="shared" si="21"/>
        <v>144.05940594059405</v>
      </c>
      <c r="AP33" s="37">
        <f t="shared" si="22"/>
        <v>10</v>
      </c>
      <c r="AQ33" s="36">
        <v>425</v>
      </c>
      <c r="AR33" s="66">
        <f t="shared" si="23"/>
        <v>89.852008456659618</v>
      </c>
      <c r="AS33" s="37">
        <f t="shared" si="24"/>
        <v>23</v>
      </c>
      <c r="AT33" s="36">
        <v>281.39999999999998</v>
      </c>
      <c r="AU33" s="66"/>
      <c r="AV33" s="37"/>
    </row>
    <row r="34" spans="1:48" ht="15.6" customHeight="1">
      <c r="A34" s="73">
        <v>9929</v>
      </c>
      <c r="B34" s="80" t="s">
        <v>69</v>
      </c>
      <c r="C34" s="36">
        <v>6088.8888888888887</v>
      </c>
      <c r="D34" s="66">
        <f t="shared" si="3"/>
        <v>81.791044776119449</v>
      </c>
      <c r="E34" s="37">
        <f t="shared" si="0"/>
        <v>25</v>
      </c>
      <c r="F34" s="36">
        <v>5152.7777777777774</v>
      </c>
      <c r="G34" s="66">
        <f t="shared" si="4"/>
        <v>120.84690553745925</v>
      </c>
      <c r="H34" s="37">
        <f t="shared" si="1"/>
        <v>9</v>
      </c>
      <c r="I34" s="36">
        <v>2580.9523809523807</v>
      </c>
      <c r="J34" s="66">
        <f t="shared" si="5"/>
        <v>75.883794189709391</v>
      </c>
      <c r="K34" s="37">
        <f t="shared" si="6"/>
        <v>16</v>
      </c>
      <c r="L34" s="36">
        <v>674.16666666666663</v>
      </c>
      <c r="M34" s="66">
        <f t="shared" si="7"/>
        <v>18.589154411764685</v>
      </c>
      <c r="N34" s="37">
        <f t="shared" si="8"/>
        <v>28</v>
      </c>
      <c r="O34" s="36">
        <v>7101.666666666667</v>
      </c>
      <c r="P34" s="66">
        <f t="shared" si="9"/>
        <v>88.402489626556061</v>
      </c>
      <c r="Q34" s="37">
        <f t="shared" si="10"/>
        <v>17</v>
      </c>
      <c r="R34" s="36">
        <v>3100</v>
      </c>
      <c r="S34" s="66">
        <f t="shared" si="11"/>
        <v>96.875</v>
      </c>
      <c r="T34" s="37">
        <f t="shared" si="12"/>
        <v>7</v>
      </c>
      <c r="U34" s="36">
        <v>4200</v>
      </c>
      <c r="V34" s="66">
        <f t="shared" si="13"/>
        <v>104.34782608695652</v>
      </c>
      <c r="W34" s="37">
        <f t="shared" si="14"/>
        <v>2</v>
      </c>
      <c r="X34" s="36">
        <v>1602.5</v>
      </c>
      <c r="Y34" s="66">
        <f t="shared" si="15"/>
        <v>39.325153374233132</v>
      </c>
      <c r="Z34" s="37">
        <f t="shared" si="16"/>
        <v>28</v>
      </c>
      <c r="AB34" s="36">
        <v>575</v>
      </c>
      <c r="AC34" s="66">
        <f t="shared" si="17"/>
        <v>117.34693877551021</v>
      </c>
      <c r="AD34" s="37">
        <f t="shared" si="2"/>
        <v>7</v>
      </c>
      <c r="AE34" s="36">
        <v>65</v>
      </c>
      <c r="AF34" s="66"/>
      <c r="AG34" s="37"/>
      <c r="AH34" s="36">
        <v>791</v>
      </c>
      <c r="AI34" s="66">
        <f t="shared" si="18"/>
        <v>35.954545454545453</v>
      </c>
      <c r="AJ34" s="37">
        <f t="shared" si="19"/>
        <v>29</v>
      </c>
      <c r="AK34" s="36">
        <v>1943</v>
      </c>
      <c r="AL34" s="66"/>
      <c r="AM34" s="37">
        <f t="shared" si="20"/>
        <v>26</v>
      </c>
      <c r="AN34" s="36">
        <v>610</v>
      </c>
      <c r="AO34" s="66">
        <f t="shared" si="21"/>
        <v>150.990099009901</v>
      </c>
      <c r="AP34" s="37">
        <f t="shared" si="22"/>
        <v>6</v>
      </c>
      <c r="AQ34" s="36">
        <v>555</v>
      </c>
      <c r="AR34" s="66">
        <f t="shared" si="23"/>
        <v>117.33615221987314</v>
      </c>
      <c r="AS34" s="37">
        <f t="shared" si="24"/>
        <v>7</v>
      </c>
      <c r="AT34" s="36">
        <v>275.45000000000005</v>
      </c>
      <c r="AU34" s="66"/>
      <c r="AV34" s="37"/>
    </row>
    <row r="35" spans="1:48" ht="15.6" customHeight="1">
      <c r="A35" s="74">
        <v>9930</v>
      </c>
      <c r="B35" s="81" t="s">
        <v>187</v>
      </c>
      <c r="C35" s="38">
        <v>7555.5555555555557</v>
      </c>
      <c r="D35" s="67">
        <f t="shared" si="3"/>
        <v>101.4925373134329</v>
      </c>
      <c r="E35" s="39">
        <f t="shared" si="0"/>
        <v>5</v>
      </c>
      <c r="F35" s="38">
        <v>6625</v>
      </c>
      <c r="G35" s="67">
        <f t="shared" si="4"/>
        <v>155.37459283387619</v>
      </c>
      <c r="H35" s="39">
        <f t="shared" si="1"/>
        <v>1</v>
      </c>
      <c r="I35" s="38">
        <v>3077.3809523809523</v>
      </c>
      <c r="J35" s="67">
        <f t="shared" si="5"/>
        <v>90.47952397619872</v>
      </c>
      <c r="K35" s="39">
        <f t="shared" si="6"/>
        <v>7</v>
      </c>
      <c r="L35" s="38">
        <v>1095.8333333333333</v>
      </c>
      <c r="M35" s="67">
        <f t="shared" si="7"/>
        <v>30.215992647058794</v>
      </c>
      <c r="N35" s="39">
        <f t="shared" si="8"/>
        <v>24</v>
      </c>
      <c r="O35" s="38">
        <v>6536.666666666667</v>
      </c>
      <c r="P35" s="67">
        <f t="shared" si="9"/>
        <v>81.369294605809159</v>
      </c>
      <c r="Q35" s="39">
        <f t="shared" si="10"/>
        <v>22</v>
      </c>
      <c r="R35" s="38">
        <v>2800</v>
      </c>
      <c r="S35" s="67">
        <f t="shared" si="11"/>
        <v>87.5</v>
      </c>
      <c r="T35" s="39">
        <f t="shared" si="12"/>
        <v>13</v>
      </c>
      <c r="U35" s="38">
        <v>3150</v>
      </c>
      <c r="V35" s="67">
        <f t="shared" si="13"/>
        <v>78.260869565217391</v>
      </c>
      <c r="W35" s="39">
        <f t="shared" si="14"/>
        <v>10</v>
      </c>
      <c r="X35" s="38">
        <v>2387.5</v>
      </c>
      <c r="Y35" s="67">
        <f t="shared" si="15"/>
        <v>58.588957055214721</v>
      </c>
      <c r="Z35" s="39">
        <f t="shared" si="16"/>
        <v>8</v>
      </c>
      <c r="AB35" s="38">
        <v>270</v>
      </c>
      <c r="AC35" s="67">
        <f t="shared" si="17"/>
        <v>55.102040816326522</v>
      </c>
      <c r="AD35" s="39">
        <f t="shared" si="2"/>
        <v>29</v>
      </c>
      <c r="AE35" s="38">
        <v>90</v>
      </c>
      <c r="AF35" s="67"/>
      <c r="AG35" s="39"/>
      <c r="AH35" s="38">
        <v>680</v>
      </c>
      <c r="AI35" s="67">
        <f t="shared" si="18"/>
        <v>30.909090909090907</v>
      </c>
      <c r="AJ35" s="39">
        <f t="shared" si="19"/>
        <v>30</v>
      </c>
      <c r="AK35" s="38">
        <v>2940.8</v>
      </c>
      <c r="AL35" s="67"/>
      <c r="AM35" s="39">
        <f t="shared" si="20"/>
        <v>4</v>
      </c>
      <c r="AN35" s="38">
        <v>664</v>
      </c>
      <c r="AO35" s="67">
        <f t="shared" si="21"/>
        <v>164.35643564356434</v>
      </c>
      <c r="AP35" s="39">
        <f t="shared" si="22"/>
        <v>3</v>
      </c>
      <c r="AQ35" s="38">
        <v>386</v>
      </c>
      <c r="AR35" s="67">
        <f t="shared" si="23"/>
        <v>81.60676532769557</v>
      </c>
      <c r="AS35" s="39">
        <f t="shared" si="24"/>
        <v>25</v>
      </c>
      <c r="AT35" s="38" t="s">
        <v>351</v>
      </c>
      <c r="AU35" s="67"/>
      <c r="AV35" s="39"/>
    </row>
    <row r="36" spans="1:48" ht="15.6" customHeight="1">
      <c r="A36" s="16" t="s">
        <v>57</v>
      </c>
      <c r="C36" s="41">
        <f>AVERAGE(C6:C35)</f>
        <v>6874.0740740740739</v>
      </c>
      <c r="D36" s="75"/>
      <c r="E36" s="42"/>
      <c r="F36" s="41">
        <f>AVERAGE(F6:F35)</f>
        <v>4491.666666666667</v>
      </c>
      <c r="G36" s="75"/>
      <c r="H36" s="42"/>
      <c r="I36" s="41">
        <f>AVERAGE(I6:I35)</f>
        <v>2682.6190476190468</v>
      </c>
      <c r="J36" s="75"/>
      <c r="K36" s="42"/>
      <c r="L36" s="41">
        <f>AVERAGE(L6:L35)</f>
        <v>1807.5833333333333</v>
      </c>
      <c r="M36" s="75"/>
      <c r="N36" s="42"/>
      <c r="O36" s="41">
        <f>AVERAGE(O6:O35)</f>
        <v>7338.3333333333312</v>
      </c>
      <c r="P36" s="75"/>
      <c r="Q36" s="42"/>
      <c r="R36" s="41">
        <f>AVERAGE(R6:R35)</f>
        <v>2823.3333333333335</v>
      </c>
      <c r="S36" s="75"/>
      <c r="T36" s="42"/>
      <c r="U36" s="41">
        <f>AVERAGE(U6:U35)</f>
        <v>3144.1666666666665</v>
      </c>
      <c r="V36" s="75"/>
      <c r="W36" s="42"/>
      <c r="X36" s="41">
        <f>AVERAGE(X6:X35)</f>
        <v>2188.9166666666665</v>
      </c>
      <c r="Y36" s="75"/>
      <c r="Z36" s="42"/>
      <c r="AB36" s="41">
        <f>AVERAGE(AB6:AB35)</f>
        <v>517.4</v>
      </c>
      <c r="AC36" s="75"/>
      <c r="AD36" s="42"/>
      <c r="AE36" s="41">
        <f>AVERAGE(AE6:AE35)</f>
        <v>176.11538461538461</v>
      </c>
      <c r="AF36" s="75"/>
      <c r="AG36" s="42"/>
      <c r="AH36" s="41">
        <f>AVERAGE(AH6:AH35)</f>
        <v>1597.6666666666667</v>
      </c>
      <c r="AI36" s="75"/>
      <c r="AJ36" s="42"/>
      <c r="AK36" s="41">
        <f>AVERAGE(AK6:AK35)</f>
        <v>2408.2000000000003</v>
      </c>
      <c r="AL36" s="75"/>
      <c r="AM36" s="42"/>
      <c r="AN36" s="41">
        <f>AVERAGE(AN6:AN35)</f>
        <v>522.33333333333337</v>
      </c>
      <c r="AO36" s="75"/>
      <c r="AP36" s="42"/>
      <c r="AQ36" s="41">
        <f>AVERAGE(AQ6:AQ35)</f>
        <v>479.23333333333335</v>
      </c>
      <c r="AR36" s="75"/>
      <c r="AS36" s="42"/>
      <c r="AT36" s="41">
        <f>AVERAGE(AT6:AT35)</f>
        <v>266.04444444444448</v>
      </c>
      <c r="AU36" s="75"/>
      <c r="AV36" s="42"/>
    </row>
    <row r="37" spans="1:48" ht="15.6" customHeight="1">
      <c r="A37" s="16" t="s">
        <v>27</v>
      </c>
      <c r="C37" s="2" t="s">
        <v>379</v>
      </c>
      <c r="F37" s="2" t="s">
        <v>370</v>
      </c>
      <c r="I37" s="2"/>
      <c r="L37" s="2"/>
      <c r="O37" s="2"/>
      <c r="R37" s="2"/>
      <c r="U37" s="2" t="s">
        <v>447</v>
      </c>
      <c r="X37" s="2" t="s">
        <v>462</v>
      </c>
      <c r="AB37" s="2" t="s">
        <v>273</v>
      </c>
      <c r="AE37" s="2"/>
      <c r="AH37" s="2"/>
      <c r="AK37" s="2"/>
      <c r="AN37" s="2"/>
      <c r="AQ37" s="2" t="s">
        <v>414</v>
      </c>
      <c r="AT37" s="2"/>
    </row>
  </sheetData>
  <conditionalFormatting sqref="E6:E35">
    <cfRule type="cellIs" dxfId="7" priority="5" stopIfTrue="1" operator="greaterThan">
      <formula>991194</formula>
    </cfRule>
  </conditionalFormatting>
  <conditionalFormatting sqref="H6:H35">
    <cfRule type="cellIs" dxfId="6" priority="6" stopIfTrue="1" operator="greaterThan">
      <formula>991194</formula>
    </cfRule>
  </conditionalFormatting>
  <conditionalFormatting sqref="K6:K35 N6:N35 Q6:Q35 T6:T35 W6:W35 Z6:Z35">
    <cfRule type="cellIs" dxfId="5" priority="4" stopIfTrue="1" operator="greaterThan">
      <formula>991194</formula>
    </cfRule>
  </conditionalFormatting>
  <conditionalFormatting sqref="AD6:AD35 AG6:AG35">
    <cfRule type="cellIs" dxfId="4" priority="13" stopIfTrue="1" operator="greaterThan">
      <formula>991194</formula>
    </cfRule>
  </conditionalFormatting>
  <conditionalFormatting sqref="AJ6:AJ35 AM6:AM35">
    <cfRule type="cellIs" dxfId="3" priority="9" stopIfTrue="1" operator="greaterThan">
      <formula>991194</formula>
    </cfRule>
  </conditionalFormatting>
  <conditionalFormatting sqref="AP6:AP35">
    <cfRule type="cellIs" dxfId="2" priority="7" stopIfTrue="1" operator="greaterThan">
      <formula>991194</formula>
    </cfRule>
  </conditionalFormatting>
  <conditionalFormatting sqref="AS6:AS35">
    <cfRule type="cellIs" dxfId="1" priority="1" stopIfTrue="1" operator="greaterThan">
      <formula>991194</formula>
    </cfRule>
  </conditionalFormatting>
  <conditionalFormatting sqref="AV6:AV35">
    <cfRule type="cellIs" dxfId="0" priority="8" stopIfTrue="1" operator="greaterThan">
      <formula>991194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40D0-EEAF-4686-99BD-6077BDA7E63A}">
  <dimension ref="A1"/>
  <sheetViews>
    <sheetView workbookViewId="0">
      <selection activeCell="U24" sqref="U24"/>
    </sheetView>
  </sheetViews>
  <sheetFormatPr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BE8A-0B75-4401-B681-8D95096C0D08}">
  <dimension ref="A1:AL5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7" sqref="H27"/>
    </sheetView>
  </sheetViews>
  <sheetFormatPr defaultRowHeight="12"/>
  <cols>
    <col min="1" max="1" width="8.28515625" style="3" customWidth="1"/>
    <col min="2" max="2" width="25.7109375" style="14" customWidth="1"/>
    <col min="3" max="12" width="9.7109375" style="20" customWidth="1"/>
    <col min="13" max="13" width="8.7109375" style="14" customWidth="1"/>
    <col min="14" max="14" width="9.85546875" style="14" customWidth="1"/>
    <col min="15" max="19" width="8.5703125" style="20" customWidth="1"/>
    <col min="20" max="20" width="8.7109375" style="14" customWidth="1"/>
    <col min="21" max="21" width="10.28515625" style="14" customWidth="1"/>
    <col min="22" max="22" width="10.5703125" style="14" bestFit="1" customWidth="1"/>
    <col min="23" max="23" width="8.85546875" style="14"/>
    <col min="24" max="24" width="10.28515625" style="14" customWidth="1"/>
    <col min="25" max="26" width="10.5703125" style="14" bestFit="1" customWidth="1"/>
    <col min="27" max="27" width="9.140625" style="14"/>
    <col min="28" max="28" width="10.140625" style="14" customWidth="1"/>
    <col min="29" max="33" width="9.28515625" style="14" bestFit="1" customWidth="1"/>
    <col min="34" max="34" width="9.140625" style="14"/>
    <col min="35" max="35" width="9.28515625" style="14" customWidth="1"/>
    <col min="36" max="38" width="10.5703125" style="14" bestFit="1" customWidth="1"/>
    <col min="39" max="188" width="8.85546875" style="14"/>
    <col min="189" max="189" width="8.28515625" style="14" customWidth="1"/>
    <col min="190" max="190" width="25.7109375" style="14" customWidth="1"/>
    <col min="191" max="194" width="7.7109375" style="14" customWidth="1"/>
    <col min="195" max="195" width="7.28515625" style="14" customWidth="1"/>
    <col min="196" max="196" width="8.7109375" style="14" customWidth="1"/>
    <col min="197" max="197" width="8.5703125" style="14" customWidth="1"/>
    <col min="198" max="199" width="7.42578125" style="14" bestFit="1" customWidth="1"/>
    <col min="200" max="200" width="8.7109375" style="14" customWidth="1"/>
    <col min="201" max="201" width="8.28515625" style="14" customWidth="1"/>
    <col min="202" max="203" width="7.42578125" style="14" bestFit="1" customWidth="1"/>
    <col min="204" max="204" width="8.7109375" style="14" customWidth="1"/>
    <col min="205" max="205" width="7.7109375" style="14" customWidth="1"/>
    <col min="206" max="211" width="7.28515625" style="14" customWidth="1"/>
    <col min="212" max="212" width="7.5703125" style="14" customWidth="1"/>
    <col min="213" max="215" width="7.28515625" style="14" customWidth="1"/>
    <col min="216" max="444" width="8.85546875" style="14"/>
    <col min="445" max="445" width="8.28515625" style="14" customWidth="1"/>
    <col min="446" max="446" width="25.7109375" style="14" customWidth="1"/>
    <col min="447" max="450" width="7.7109375" style="14" customWidth="1"/>
    <col min="451" max="451" width="7.28515625" style="14" customWidth="1"/>
    <col min="452" max="452" width="8.7109375" style="14" customWidth="1"/>
    <col min="453" max="453" width="8.5703125" style="14" customWidth="1"/>
    <col min="454" max="455" width="7.42578125" style="14" bestFit="1" customWidth="1"/>
    <col min="456" max="456" width="8.7109375" style="14" customWidth="1"/>
    <col min="457" max="457" width="8.28515625" style="14" customWidth="1"/>
    <col min="458" max="459" width="7.42578125" style="14" bestFit="1" customWidth="1"/>
    <col min="460" max="460" width="8.7109375" style="14" customWidth="1"/>
    <col min="461" max="461" width="7.7109375" style="14" customWidth="1"/>
    <col min="462" max="467" width="7.28515625" style="14" customWidth="1"/>
    <col min="468" max="468" width="7.5703125" style="14" customWidth="1"/>
    <col min="469" max="471" width="7.28515625" style="14" customWidth="1"/>
    <col min="472" max="700" width="8.85546875" style="14"/>
    <col min="701" max="701" width="8.28515625" style="14" customWidth="1"/>
    <col min="702" max="702" width="25.7109375" style="14" customWidth="1"/>
    <col min="703" max="706" width="7.7109375" style="14" customWidth="1"/>
    <col min="707" max="707" width="7.28515625" style="14" customWidth="1"/>
    <col min="708" max="708" width="8.7109375" style="14" customWidth="1"/>
    <col min="709" max="709" width="8.5703125" style="14" customWidth="1"/>
    <col min="710" max="711" width="7.42578125" style="14" bestFit="1" customWidth="1"/>
    <col min="712" max="712" width="8.7109375" style="14" customWidth="1"/>
    <col min="713" max="713" width="8.28515625" style="14" customWidth="1"/>
    <col min="714" max="715" width="7.42578125" style="14" bestFit="1" customWidth="1"/>
    <col min="716" max="716" width="8.7109375" style="14" customWidth="1"/>
    <col min="717" max="717" width="7.7109375" style="14" customWidth="1"/>
    <col min="718" max="723" width="7.28515625" style="14" customWidth="1"/>
    <col min="724" max="724" width="7.5703125" style="14" customWidth="1"/>
    <col min="725" max="727" width="7.28515625" style="14" customWidth="1"/>
    <col min="728" max="956" width="8.85546875" style="14"/>
    <col min="957" max="957" width="8.28515625" style="14" customWidth="1"/>
    <col min="958" max="958" width="25.7109375" style="14" customWidth="1"/>
    <col min="959" max="962" width="7.7109375" style="14" customWidth="1"/>
    <col min="963" max="963" width="7.28515625" style="14" customWidth="1"/>
    <col min="964" max="964" width="8.7109375" style="14" customWidth="1"/>
    <col min="965" max="965" width="8.5703125" style="14" customWidth="1"/>
    <col min="966" max="967" width="7.42578125" style="14" bestFit="1" customWidth="1"/>
    <col min="968" max="968" width="8.7109375" style="14" customWidth="1"/>
    <col min="969" max="969" width="8.28515625" style="14" customWidth="1"/>
    <col min="970" max="971" width="7.42578125" style="14" bestFit="1" customWidth="1"/>
    <col min="972" max="972" width="8.7109375" style="14" customWidth="1"/>
    <col min="973" max="973" width="7.7109375" style="14" customWidth="1"/>
    <col min="974" max="979" width="7.28515625" style="14" customWidth="1"/>
    <col min="980" max="980" width="7.5703125" style="14" customWidth="1"/>
    <col min="981" max="983" width="7.28515625" style="14" customWidth="1"/>
    <col min="984" max="1212" width="8.85546875" style="14"/>
    <col min="1213" max="1213" width="8.28515625" style="14" customWidth="1"/>
    <col min="1214" max="1214" width="25.7109375" style="14" customWidth="1"/>
    <col min="1215" max="1218" width="7.7109375" style="14" customWidth="1"/>
    <col min="1219" max="1219" width="7.28515625" style="14" customWidth="1"/>
    <col min="1220" max="1220" width="8.7109375" style="14" customWidth="1"/>
    <col min="1221" max="1221" width="8.5703125" style="14" customWidth="1"/>
    <col min="1222" max="1223" width="7.42578125" style="14" bestFit="1" customWidth="1"/>
    <col min="1224" max="1224" width="8.7109375" style="14" customWidth="1"/>
    <col min="1225" max="1225" width="8.28515625" style="14" customWidth="1"/>
    <col min="1226" max="1227" width="7.42578125" style="14" bestFit="1" customWidth="1"/>
    <col min="1228" max="1228" width="8.7109375" style="14" customWidth="1"/>
    <col min="1229" max="1229" width="7.7109375" style="14" customWidth="1"/>
    <col min="1230" max="1235" width="7.28515625" style="14" customWidth="1"/>
    <col min="1236" max="1236" width="7.5703125" style="14" customWidth="1"/>
    <col min="1237" max="1239" width="7.28515625" style="14" customWidth="1"/>
    <col min="1240" max="1468" width="8.85546875" style="14"/>
    <col min="1469" max="1469" width="8.28515625" style="14" customWidth="1"/>
    <col min="1470" max="1470" width="25.7109375" style="14" customWidth="1"/>
    <col min="1471" max="1474" width="7.7109375" style="14" customWidth="1"/>
    <col min="1475" max="1475" width="7.28515625" style="14" customWidth="1"/>
    <col min="1476" max="1476" width="8.7109375" style="14" customWidth="1"/>
    <col min="1477" max="1477" width="8.5703125" style="14" customWidth="1"/>
    <col min="1478" max="1479" width="7.42578125" style="14" bestFit="1" customWidth="1"/>
    <col min="1480" max="1480" width="8.7109375" style="14" customWidth="1"/>
    <col min="1481" max="1481" width="8.28515625" style="14" customWidth="1"/>
    <col min="1482" max="1483" width="7.42578125" style="14" bestFit="1" customWidth="1"/>
    <col min="1484" max="1484" width="8.7109375" style="14" customWidth="1"/>
    <col min="1485" max="1485" width="7.7109375" style="14" customWidth="1"/>
    <col min="1486" max="1491" width="7.28515625" style="14" customWidth="1"/>
    <col min="1492" max="1492" width="7.5703125" style="14" customWidth="1"/>
    <col min="1493" max="1495" width="7.28515625" style="14" customWidth="1"/>
    <col min="1496" max="1724" width="8.85546875" style="14"/>
    <col min="1725" max="1725" width="8.28515625" style="14" customWidth="1"/>
    <col min="1726" max="1726" width="25.7109375" style="14" customWidth="1"/>
    <col min="1727" max="1730" width="7.7109375" style="14" customWidth="1"/>
    <col min="1731" max="1731" width="7.28515625" style="14" customWidth="1"/>
    <col min="1732" max="1732" width="8.7109375" style="14" customWidth="1"/>
    <col min="1733" max="1733" width="8.5703125" style="14" customWidth="1"/>
    <col min="1734" max="1735" width="7.42578125" style="14" bestFit="1" customWidth="1"/>
    <col min="1736" max="1736" width="8.7109375" style="14" customWidth="1"/>
    <col min="1737" max="1737" width="8.28515625" style="14" customWidth="1"/>
    <col min="1738" max="1739" width="7.42578125" style="14" bestFit="1" customWidth="1"/>
    <col min="1740" max="1740" width="8.7109375" style="14" customWidth="1"/>
    <col min="1741" max="1741" width="7.7109375" style="14" customWidth="1"/>
    <col min="1742" max="1747" width="7.28515625" style="14" customWidth="1"/>
    <col min="1748" max="1748" width="7.5703125" style="14" customWidth="1"/>
    <col min="1749" max="1751" width="7.28515625" style="14" customWidth="1"/>
    <col min="1752" max="1980" width="8.85546875" style="14"/>
    <col min="1981" max="1981" width="8.28515625" style="14" customWidth="1"/>
    <col min="1982" max="1982" width="25.7109375" style="14" customWidth="1"/>
    <col min="1983" max="1986" width="7.7109375" style="14" customWidth="1"/>
    <col min="1987" max="1987" width="7.28515625" style="14" customWidth="1"/>
    <col min="1988" max="1988" width="8.7109375" style="14" customWidth="1"/>
    <col min="1989" max="1989" width="8.5703125" style="14" customWidth="1"/>
    <col min="1990" max="1991" width="7.42578125" style="14" bestFit="1" customWidth="1"/>
    <col min="1992" max="1992" width="8.7109375" style="14" customWidth="1"/>
    <col min="1993" max="1993" width="8.28515625" style="14" customWidth="1"/>
    <col min="1994" max="1995" width="7.42578125" style="14" bestFit="1" customWidth="1"/>
    <col min="1996" max="1996" width="8.7109375" style="14" customWidth="1"/>
    <col min="1997" max="1997" width="7.7109375" style="14" customWidth="1"/>
    <col min="1998" max="2003" width="7.28515625" style="14" customWidth="1"/>
    <col min="2004" max="2004" width="7.5703125" style="14" customWidth="1"/>
    <col min="2005" max="2007" width="7.28515625" style="14" customWidth="1"/>
    <col min="2008" max="2236" width="8.85546875" style="14"/>
    <col min="2237" max="2237" width="8.28515625" style="14" customWidth="1"/>
    <col min="2238" max="2238" width="25.7109375" style="14" customWidth="1"/>
    <col min="2239" max="2242" width="7.7109375" style="14" customWidth="1"/>
    <col min="2243" max="2243" width="7.28515625" style="14" customWidth="1"/>
    <col min="2244" max="2244" width="8.7109375" style="14" customWidth="1"/>
    <col min="2245" max="2245" width="8.5703125" style="14" customWidth="1"/>
    <col min="2246" max="2247" width="7.42578125" style="14" bestFit="1" customWidth="1"/>
    <col min="2248" max="2248" width="8.7109375" style="14" customWidth="1"/>
    <col min="2249" max="2249" width="8.28515625" style="14" customWidth="1"/>
    <col min="2250" max="2251" width="7.42578125" style="14" bestFit="1" customWidth="1"/>
    <col min="2252" max="2252" width="8.7109375" style="14" customWidth="1"/>
    <col min="2253" max="2253" width="7.7109375" style="14" customWidth="1"/>
    <col min="2254" max="2259" width="7.28515625" style="14" customWidth="1"/>
    <col min="2260" max="2260" width="7.5703125" style="14" customWidth="1"/>
    <col min="2261" max="2263" width="7.28515625" style="14" customWidth="1"/>
    <col min="2264" max="2492" width="8.85546875" style="14"/>
    <col min="2493" max="2493" width="8.28515625" style="14" customWidth="1"/>
    <col min="2494" max="2494" width="25.7109375" style="14" customWidth="1"/>
    <col min="2495" max="2498" width="7.7109375" style="14" customWidth="1"/>
    <col min="2499" max="2499" width="7.28515625" style="14" customWidth="1"/>
    <col min="2500" max="2500" width="8.7109375" style="14" customWidth="1"/>
    <col min="2501" max="2501" width="8.5703125" style="14" customWidth="1"/>
    <col min="2502" max="2503" width="7.42578125" style="14" bestFit="1" customWidth="1"/>
    <col min="2504" max="2504" width="8.7109375" style="14" customWidth="1"/>
    <col min="2505" max="2505" width="8.28515625" style="14" customWidth="1"/>
    <col min="2506" max="2507" width="7.42578125" style="14" bestFit="1" customWidth="1"/>
    <col min="2508" max="2508" width="8.7109375" style="14" customWidth="1"/>
    <col min="2509" max="2509" width="7.7109375" style="14" customWidth="1"/>
    <col min="2510" max="2515" width="7.28515625" style="14" customWidth="1"/>
    <col min="2516" max="2516" width="7.5703125" style="14" customWidth="1"/>
    <col min="2517" max="2519" width="7.28515625" style="14" customWidth="1"/>
    <col min="2520" max="2748" width="8.85546875" style="14"/>
    <col min="2749" max="2749" width="8.28515625" style="14" customWidth="1"/>
    <col min="2750" max="2750" width="25.7109375" style="14" customWidth="1"/>
    <col min="2751" max="2754" width="7.7109375" style="14" customWidth="1"/>
    <col min="2755" max="2755" width="7.28515625" style="14" customWidth="1"/>
    <col min="2756" max="2756" width="8.7109375" style="14" customWidth="1"/>
    <col min="2757" max="2757" width="8.5703125" style="14" customWidth="1"/>
    <col min="2758" max="2759" width="7.42578125" style="14" bestFit="1" customWidth="1"/>
    <col min="2760" max="2760" width="8.7109375" style="14" customWidth="1"/>
    <col min="2761" max="2761" width="8.28515625" style="14" customWidth="1"/>
    <col min="2762" max="2763" width="7.42578125" style="14" bestFit="1" customWidth="1"/>
    <col min="2764" max="2764" width="8.7109375" style="14" customWidth="1"/>
    <col min="2765" max="2765" width="7.7109375" style="14" customWidth="1"/>
    <col min="2766" max="2771" width="7.28515625" style="14" customWidth="1"/>
    <col min="2772" max="2772" width="7.5703125" style="14" customWidth="1"/>
    <col min="2773" max="2775" width="7.28515625" style="14" customWidth="1"/>
    <col min="2776" max="3004" width="8.85546875" style="14"/>
    <col min="3005" max="3005" width="8.28515625" style="14" customWidth="1"/>
    <col min="3006" max="3006" width="25.7109375" style="14" customWidth="1"/>
    <col min="3007" max="3010" width="7.7109375" style="14" customWidth="1"/>
    <col min="3011" max="3011" width="7.28515625" style="14" customWidth="1"/>
    <col min="3012" max="3012" width="8.7109375" style="14" customWidth="1"/>
    <col min="3013" max="3013" width="8.5703125" style="14" customWidth="1"/>
    <col min="3014" max="3015" width="7.42578125" style="14" bestFit="1" customWidth="1"/>
    <col min="3016" max="3016" width="8.7109375" style="14" customWidth="1"/>
    <col min="3017" max="3017" width="8.28515625" style="14" customWidth="1"/>
    <col min="3018" max="3019" width="7.42578125" style="14" bestFit="1" customWidth="1"/>
    <col min="3020" max="3020" width="8.7109375" style="14" customWidth="1"/>
    <col min="3021" max="3021" width="7.7109375" style="14" customWidth="1"/>
    <col min="3022" max="3027" width="7.28515625" style="14" customWidth="1"/>
    <col min="3028" max="3028" width="7.5703125" style="14" customWidth="1"/>
    <col min="3029" max="3031" width="7.28515625" style="14" customWidth="1"/>
    <col min="3032" max="3260" width="8.85546875" style="14"/>
    <col min="3261" max="3261" width="8.28515625" style="14" customWidth="1"/>
    <col min="3262" max="3262" width="25.7109375" style="14" customWidth="1"/>
    <col min="3263" max="3266" width="7.7109375" style="14" customWidth="1"/>
    <col min="3267" max="3267" width="7.28515625" style="14" customWidth="1"/>
    <col min="3268" max="3268" width="8.7109375" style="14" customWidth="1"/>
    <col min="3269" max="3269" width="8.5703125" style="14" customWidth="1"/>
    <col min="3270" max="3271" width="7.42578125" style="14" bestFit="1" customWidth="1"/>
    <col min="3272" max="3272" width="8.7109375" style="14" customWidth="1"/>
    <col min="3273" max="3273" width="8.28515625" style="14" customWidth="1"/>
    <col min="3274" max="3275" width="7.42578125" style="14" bestFit="1" customWidth="1"/>
    <col min="3276" max="3276" width="8.7109375" style="14" customWidth="1"/>
    <col min="3277" max="3277" width="7.7109375" style="14" customWidth="1"/>
    <col min="3278" max="3283" width="7.28515625" style="14" customWidth="1"/>
    <col min="3284" max="3284" width="7.5703125" style="14" customWidth="1"/>
    <col min="3285" max="3287" width="7.28515625" style="14" customWidth="1"/>
    <col min="3288" max="3516" width="8.85546875" style="14"/>
    <col min="3517" max="3517" width="8.28515625" style="14" customWidth="1"/>
    <col min="3518" max="3518" width="25.7109375" style="14" customWidth="1"/>
    <col min="3519" max="3522" width="7.7109375" style="14" customWidth="1"/>
    <col min="3523" max="3523" width="7.28515625" style="14" customWidth="1"/>
    <col min="3524" max="3524" width="8.7109375" style="14" customWidth="1"/>
    <col min="3525" max="3525" width="8.5703125" style="14" customWidth="1"/>
    <col min="3526" max="3527" width="7.42578125" style="14" bestFit="1" customWidth="1"/>
    <col min="3528" max="3528" width="8.7109375" style="14" customWidth="1"/>
    <col min="3529" max="3529" width="8.28515625" style="14" customWidth="1"/>
    <col min="3530" max="3531" width="7.42578125" style="14" bestFit="1" customWidth="1"/>
    <col min="3532" max="3532" width="8.7109375" style="14" customWidth="1"/>
    <col min="3533" max="3533" width="7.7109375" style="14" customWidth="1"/>
    <col min="3534" max="3539" width="7.28515625" style="14" customWidth="1"/>
    <col min="3540" max="3540" width="7.5703125" style="14" customWidth="1"/>
    <col min="3541" max="3543" width="7.28515625" style="14" customWidth="1"/>
    <col min="3544" max="3772" width="8.85546875" style="14"/>
    <col min="3773" max="3773" width="8.28515625" style="14" customWidth="1"/>
    <col min="3774" max="3774" width="25.7109375" style="14" customWidth="1"/>
    <col min="3775" max="3778" width="7.7109375" style="14" customWidth="1"/>
    <col min="3779" max="3779" width="7.28515625" style="14" customWidth="1"/>
    <col min="3780" max="3780" width="8.7109375" style="14" customWidth="1"/>
    <col min="3781" max="3781" width="8.5703125" style="14" customWidth="1"/>
    <col min="3782" max="3783" width="7.42578125" style="14" bestFit="1" customWidth="1"/>
    <col min="3784" max="3784" width="8.7109375" style="14" customWidth="1"/>
    <col min="3785" max="3785" width="8.28515625" style="14" customWidth="1"/>
    <col min="3786" max="3787" width="7.42578125" style="14" bestFit="1" customWidth="1"/>
    <col min="3788" max="3788" width="8.7109375" style="14" customWidth="1"/>
    <col min="3789" max="3789" width="7.7109375" style="14" customWidth="1"/>
    <col min="3790" max="3795" width="7.28515625" style="14" customWidth="1"/>
    <col min="3796" max="3796" width="7.5703125" style="14" customWidth="1"/>
    <col min="3797" max="3799" width="7.28515625" style="14" customWidth="1"/>
    <col min="3800" max="4028" width="8.85546875" style="14"/>
    <col min="4029" max="4029" width="8.28515625" style="14" customWidth="1"/>
    <col min="4030" max="4030" width="25.7109375" style="14" customWidth="1"/>
    <col min="4031" max="4034" width="7.7109375" style="14" customWidth="1"/>
    <col min="4035" max="4035" width="7.28515625" style="14" customWidth="1"/>
    <col min="4036" max="4036" width="8.7109375" style="14" customWidth="1"/>
    <col min="4037" max="4037" width="8.5703125" style="14" customWidth="1"/>
    <col min="4038" max="4039" width="7.42578125" style="14" bestFit="1" customWidth="1"/>
    <col min="4040" max="4040" width="8.7109375" style="14" customWidth="1"/>
    <col min="4041" max="4041" width="8.28515625" style="14" customWidth="1"/>
    <col min="4042" max="4043" width="7.42578125" style="14" bestFit="1" customWidth="1"/>
    <col min="4044" max="4044" width="8.7109375" style="14" customWidth="1"/>
    <col min="4045" max="4045" width="7.7109375" style="14" customWidth="1"/>
    <col min="4046" max="4051" width="7.28515625" style="14" customWidth="1"/>
    <col min="4052" max="4052" width="7.5703125" style="14" customWidth="1"/>
    <col min="4053" max="4055" width="7.28515625" style="14" customWidth="1"/>
    <col min="4056" max="4284" width="8.85546875" style="14"/>
    <col min="4285" max="4285" width="8.28515625" style="14" customWidth="1"/>
    <col min="4286" max="4286" width="25.7109375" style="14" customWidth="1"/>
    <col min="4287" max="4290" width="7.7109375" style="14" customWidth="1"/>
    <col min="4291" max="4291" width="7.28515625" style="14" customWidth="1"/>
    <col min="4292" max="4292" width="8.7109375" style="14" customWidth="1"/>
    <col min="4293" max="4293" width="8.5703125" style="14" customWidth="1"/>
    <col min="4294" max="4295" width="7.42578125" style="14" bestFit="1" customWidth="1"/>
    <col min="4296" max="4296" width="8.7109375" style="14" customWidth="1"/>
    <col min="4297" max="4297" width="8.28515625" style="14" customWidth="1"/>
    <col min="4298" max="4299" width="7.42578125" style="14" bestFit="1" customWidth="1"/>
    <col min="4300" max="4300" width="8.7109375" style="14" customWidth="1"/>
    <col min="4301" max="4301" width="7.7109375" style="14" customWidth="1"/>
    <col min="4302" max="4307" width="7.28515625" style="14" customWidth="1"/>
    <col min="4308" max="4308" width="7.5703125" style="14" customWidth="1"/>
    <col min="4309" max="4311" width="7.28515625" style="14" customWidth="1"/>
    <col min="4312" max="4540" width="8.85546875" style="14"/>
    <col min="4541" max="4541" width="8.28515625" style="14" customWidth="1"/>
    <col min="4542" max="4542" width="25.7109375" style="14" customWidth="1"/>
    <col min="4543" max="4546" width="7.7109375" style="14" customWidth="1"/>
    <col min="4547" max="4547" width="7.28515625" style="14" customWidth="1"/>
    <col min="4548" max="4548" width="8.7109375" style="14" customWidth="1"/>
    <col min="4549" max="4549" width="8.5703125" style="14" customWidth="1"/>
    <col min="4550" max="4551" width="7.42578125" style="14" bestFit="1" customWidth="1"/>
    <col min="4552" max="4552" width="8.7109375" style="14" customWidth="1"/>
    <col min="4553" max="4553" width="8.28515625" style="14" customWidth="1"/>
    <col min="4554" max="4555" width="7.42578125" style="14" bestFit="1" customWidth="1"/>
    <col min="4556" max="4556" width="8.7109375" style="14" customWidth="1"/>
    <col min="4557" max="4557" width="7.7109375" style="14" customWidth="1"/>
    <col min="4558" max="4563" width="7.28515625" style="14" customWidth="1"/>
    <col min="4564" max="4564" width="7.5703125" style="14" customWidth="1"/>
    <col min="4565" max="4567" width="7.28515625" style="14" customWidth="1"/>
    <col min="4568" max="4796" width="8.85546875" style="14"/>
    <col min="4797" max="4797" width="8.28515625" style="14" customWidth="1"/>
    <col min="4798" max="4798" width="25.7109375" style="14" customWidth="1"/>
    <col min="4799" max="4802" width="7.7109375" style="14" customWidth="1"/>
    <col min="4803" max="4803" width="7.28515625" style="14" customWidth="1"/>
    <col min="4804" max="4804" width="8.7109375" style="14" customWidth="1"/>
    <col min="4805" max="4805" width="8.5703125" style="14" customWidth="1"/>
    <col min="4806" max="4807" width="7.42578125" style="14" bestFit="1" customWidth="1"/>
    <col min="4808" max="4808" width="8.7109375" style="14" customWidth="1"/>
    <col min="4809" max="4809" width="8.28515625" style="14" customWidth="1"/>
    <col min="4810" max="4811" width="7.42578125" style="14" bestFit="1" customWidth="1"/>
    <col min="4812" max="4812" width="8.7109375" style="14" customWidth="1"/>
    <col min="4813" max="4813" width="7.7109375" style="14" customWidth="1"/>
    <col min="4814" max="4819" width="7.28515625" style="14" customWidth="1"/>
    <col min="4820" max="4820" width="7.5703125" style="14" customWidth="1"/>
    <col min="4821" max="4823" width="7.28515625" style="14" customWidth="1"/>
    <col min="4824" max="5052" width="8.85546875" style="14"/>
    <col min="5053" max="5053" width="8.28515625" style="14" customWidth="1"/>
    <col min="5054" max="5054" width="25.7109375" style="14" customWidth="1"/>
    <col min="5055" max="5058" width="7.7109375" style="14" customWidth="1"/>
    <col min="5059" max="5059" width="7.28515625" style="14" customWidth="1"/>
    <col min="5060" max="5060" width="8.7109375" style="14" customWidth="1"/>
    <col min="5061" max="5061" width="8.5703125" style="14" customWidth="1"/>
    <col min="5062" max="5063" width="7.42578125" style="14" bestFit="1" customWidth="1"/>
    <col min="5064" max="5064" width="8.7109375" style="14" customWidth="1"/>
    <col min="5065" max="5065" width="8.28515625" style="14" customWidth="1"/>
    <col min="5066" max="5067" width="7.42578125" style="14" bestFit="1" customWidth="1"/>
    <col min="5068" max="5068" width="8.7109375" style="14" customWidth="1"/>
    <col min="5069" max="5069" width="7.7109375" style="14" customWidth="1"/>
    <col min="5070" max="5075" width="7.28515625" style="14" customWidth="1"/>
    <col min="5076" max="5076" width="7.5703125" style="14" customWidth="1"/>
    <col min="5077" max="5079" width="7.28515625" style="14" customWidth="1"/>
    <col min="5080" max="5308" width="8.85546875" style="14"/>
    <col min="5309" max="5309" width="8.28515625" style="14" customWidth="1"/>
    <col min="5310" max="5310" width="25.7109375" style="14" customWidth="1"/>
    <col min="5311" max="5314" width="7.7109375" style="14" customWidth="1"/>
    <col min="5315" max="5315" width="7.28515625" style="14" customWidth="1"/>
    <col min="5316" max="5316" width="8.7109375" style="14" customWidth="1"/>
    <col min="5317" max="5317" width="8.5703125" style="14" customWidth="1"/>
    <col min="5318" max="5319" width="7.42578125" style="14" bestFit="1" customWidth="1"/>
    <col min="5320" max="5320" width="8.7109375" style="14" customWidth="1"/>
    <col min="5321" max="5321" width="8.28515625" style="14" customWidth="1"/>
    <col min="5322" max="5323" width="7.42578125" style="14" bestFit="1" customWidth="1"/>
    <col min="5324" max="5324" width="8.7109375" style="14" customWidth="1"/>
    <col min="5325" max="5325" width="7.7109375" style="14" customWidth="1"/>
    <col min="5326" max="5331" width="7.28515625" style="14" customWidth="1"/>
    <col min="5332" max="5332" width="7.5703125" style="14" customWidth="1"/>
    <col min="5333" max="5335" width="7.28515625" style="14" customWidth="1"/>
    <col min="5336" max="5564" width="8.85546875" style="14"/>
    <col min="5565" max="5565" width="8.28515625" style="14" customWidth="1"/>
    <col min="5566" max="5566" width="25.7109375" style="14" customWidth="1"/>
    <col min="5567" max="5570" width="7.7109375" style="14" customWidth="1"/>
    <col min="5571" max="5571" width="7.28515625" style="14" customWidth="1"/>
    <col min="5572" max="5572" width="8.7109375" style="14" customWidth="1"/>
    <col min="5573" max="5573" width="8.5703125" style="14" customWidth="1"/>
    <col min="5574" max="5575" width="7.42578125" style="14" bestFit="1" customWidth="1"/>
    <col min="5576" max="5576" width="8.7109375" style="14" customWidth="1"/>
    <col min="5577" max="5577" width="8.28515625" style="14" customWidth="1"/>
    <col min="5578" max="5579" width="7.42578125" style="14" bestFit="1" customWidth="1"/>
    <col min="5580" max="5580" width="8.7109375" style="14" customWidth="1"/>
    <col min="5581" max="5581" width="7.7109375" style="14" customWidth="1"/>
    <col min="5582" max="5587" width="7.28515625" style="14" customWidth="1"/>
    <col min="5588" max="5588" width="7.5703125" style="14" customWidth="1"/>
    <col min="5589" max="5591" width="7.28515625" style="14" customWidth="1"/>
    <col min="5592" max="5820" width="8.85546875" style="14"/>
    <col min="5821" max="5821" width="8.28515625" style="14" customWidth="1"/>
    <col min="5822" max="5822" width="25.7109375" style="14" customWidth="1"/>
    <col min="5823" max="5826" width="7.7109375" style="14" customWidth="1"/>
    <col min="5827" max="5827" width="7.28515625" style="14" customWidth="1"/>
    <col min="5828" max="5828" width="8.7109375" style="14" customWidth="1"/>
    <col min="5829" max="5829" width="8.5703125" style="14" customWidth="1"/>
    <col min="5830" max="5831" width="7.42578125" style="14" bestFit="1" customWidth="1"/>
    <col min="5832" max="5832" width="8.7109375" style="14" customWidth="1"/>
    <col min="5833" max="5833" width="8.28515625" style="14" customWidth="1"/>
    <col min="5834" max="5835" width="7.42578125" style="14" bestFit="1" customWidth="1"/>
    <col min="5836" max="5836" width="8.7109375" style="14" customWidth="1"/>
    <col min="5837" max="5837" width="7.7109375" style="14" customWidth="1"/>
    <col min="5838" max="5843" width="7.28515625" style="14" customWidth="1"/>
    <col min="5844" max="5844" width="7.5703125" style="14" customWidth="1"/>
    <col min="5845" max="5847" width="7.28515625" style="14" customWidth="1"/>
    <col min="5848" max="6076" width="8.85546875" style="14"/>
    <col min="6077" max="6077" width="8.28515625" style="14" customWidth="1"/>
    <col min="6078" max="6078" width="25.7109375" style="14" customWidth="1"/>
    <col min="6079" max="6082" width="7.7109375" style="14" customWidth="1"/>
    <col min="6083" max="6083" width="7.28515625" style="14" customWidth="1"/>
    <col min="6084" max="6084" width="8.7109375" style="14" customWidth="1"/>
    <col min="6085" max="6085" width="8.5703125" style="14" customWidth="1"/>
    <col min="6086" max="6087" width="7.42578125" style="14" bestFit="1" customWidth="1"/>
    <col min="6088" max="6088" width="8.7109375" style="14" customWidth="1"/>
    <col min="6089" max="6089" width="8.28515625" style="14" customWidth="1"/>
    <col min="6090" max="6091" width="7.42578125" style="14" bestFit="1" customWidth="1"/>
    <col min="6092" max="6092" width="8.7109375" style="14" customWidth="1"/>
    <col min="6093" max="6093" width="7.7109375" style="14" customWidth="1"/>
    <col min="6094" max="6099" width="7.28515625" style="14" customWidth="1"/>
    <col min="6100" max="6100" width="7.5703125" style="14" customWidth="1"/>
    <col min="6101" max="6103" width="7.28515625" style="14" customWidth="1"/>
    <col min="6104" max="6332" width="8.85546875" style="14"/>
    <col min="6333" max="6333" width="8.28515625" style="14" customWidth="1"/>
    <col min="6334" max="6334" width="25.7109375" style="14" customWidth="1"/>
    <col min="6335" max="6338" width="7.7109375" style="14" customWidth="1"/>
    <col min="6339" max="6339" width="7.28515625" style="14" customWidth="1"/>
    <col min="6340" max="6340" width="8.7109375" style="14" customWidth="1"/>
    <col min="6341" max="6341" width="8.5703125" style="14" customWidth="1"/>
    <col min="6342" max="6343" width="7.42578125" style="14" bestFit="1" customWidth="1"/>
    <col min="6344" max="6344" width="8.7109375" style="14" customWidth="1"/>
    <col min="6345" max="6345" width="8.28515625" style="14" customWidth="1"/>
    <col min="6346" max="6347" width="7.42578125" style="14" bestFit="1" customWidth="1"/>
    <col min="6348" max="6348" width="8.7109375" style="14" customWidth="1"/>
    <col min="6349" max="6349" width="7.7109375" style="14" customWidth="1"/>
    <col min="6350" max="6355" width="7.28515625" style="14" customWidth="1"/>
    <col min="6356" max="6356" width="7.5703125" style="14" customWidth="1"/>
    <col min="6357" max="6359" width="7.28515625" style="14" customWidth="1"/>
    <col min="6360" max="6588" width="8.85546875" style="14"/>
    <col min="6589" max="6589" width="8.28515625" style="14" customWidth="1"/>
    <col min="6590" max="6590" width="25.7109375" style="14" customWidth="1"/>
    <col min="6591" max="6594" width="7.7109375" style="14" customWidth="1"/>
    <col min="6595" max="6595" width="7.28515625" style="14" customWidth="1"/>
    <col min="6596" max="6596" width="8.7109375" style="14" customWidth="1"/>
    <col min="6597" max="6597" width="8.5703125" style="14" customWidth="1"/>
    <col min="6598" max="6599" width="7.42578125" style="14" bestFit="1" customWidth="1"/>
    <col min="6600" max="6600" width="8.7109375" style="14" customWidth="1"/>
    <col min="6601" max="6601" width="8.28515625" style="14" customWidth="1"/>
    <col min="6602" max="6603" width="7.42578125" style="14" bestFit="1" customWidth="1"/>
    <col min="6604" max="6604" width="8.7109375" style="14" customWidth="1"/>
    <col min="6605" max="6605" width="7.7109375" style="14" customWidth="1"/>
    <col min="6606" max="6611" width="7.28515625" style="14" customWidth="1"/>
    <col min="6612" max="6612" width="7.5703125" style="14" customWidth="1"/>
    <col min="6613" max="6615" width="7.28515625" style="14" customWidth="1"/>
    <col min="6616" max="6844" width="8.85546875" style="14"/>
    <col min="6845" max="6845" width="8.28515625" style="14" customWidth="1"/>
    <col min="6846" max="6846" width="25.7109375" style="14" customWidth="1"/>
    <col min="6847" max="6850" width="7.7109375" style="14" customWidth="1"/>
    <col min="6851" max="6851" width="7.28515625" style="14" customWidth="1"/>
    <col min="6852" max="6852" width="8.7109375" style="14" customWidth="1"/>
    <col min="6853" max="6853" width="8.5703125" style="14" customWidth="1"/>
    <col min="6854" max="6855" width="7.42578125" style="14" bestFit="1" customWidth="1"/>
    <col min="6856" max="6856" width="8.7109375" style="14" customWidth="1"/>
    <col min="6857" max="6857" width="8.28515625" style="14" customWidth="1"/>
    <col min="6858" max="6859" width="7.42578125" style="14" bestFit="1" customWidth="1"/>
    <col min="6860" max="6860" width="8.7109375" style="14" customWidth="1"/>
    <col min="6861" max="6861" width="7.7109375" style="14" customWidth="1"/>
    <col min="6862" max="6867" width="7.28515625" style="14" customWidth="1"/>
    <col min="6868" max="6868" width="7.5703125" style="14" customWidth="1"/>
    <col min="6869" max="6871" width="7.28515625" style="14" customWidth="1"/>
    <col min="6872" max="7100" width="8.85546875" style="14"/>
    <col min="7101" max="7101" width="8.28515625" style="14" customWidth="1"/>
    <col min="7102" max="7102" width="25.7109375" style="14" customWidth="1"/>
    <col min="7103" max="7106" width="7.7109375" style="14" customWidth="1"/>
    <col min="7107" max="7107" width="7.28515625" style="14" customWidth="1"/>
    <col min="7108" max="7108" width="8.7109375" style="14" customWidth="1"/>
    <col min="7109" max="7109" width="8.5703125" style="14" customWidth="1"/>
    <col min="7110" max="7111" width="7.42578125" style="14" bestFit="1" customWidth="1"/>
    <col min="7112" max="7112" width="8.7109375" style="14" customWidth="1"/>
    <col min="7113" max="7113" width="8.28515625" style="14" customWidth="1"/>
    <col min="7114" max="7115" width="7.42578125" style="14" bestFit="1" customWidth="1"/>
    <col min="7116" max="7116" width="8.7109375" style="14" customWidth="1"/>
    <col min="7117" max="7117" width="7.7109375" style="14" customWidth="1"/>
    <col min="7118" max="7123" width="7.28515625" style="14" customWidth="1"/>
    <col min="7124" max="7124" width="7.5703125" style="14" customWidth="1"/>
    <col min="7125" max="7127" width="7.28515625" style="14" customWidth="1"/>
    <col min="7128" max="7356" width="8.85546875" style="14"/>
    <col min="7357" max="7357" width="8.28515625" style="14" customWidth="1"/>
    <col min="7358" max="7358" width="25.7109375" style="14" customWidth="1"/>
    <col min="7359" max="7362" width="7.7109375" style="14" customWidth="1"/>
    <col min="7363" max="7363" width="7.28515625" style="14" customWidth="1"/>
    <col min="7364" max="7364" width="8.7109375" style="14" customWidth="1"/>
    <col min="7365" max="7365" width="8.5703125" style="14" customWidth="1"/>
    <col min="7366" max="7367" width="7.42578125" style="14" bestFit="1" customWidth="1"/>
    <col min="7368" max="7368" width="8.7109375" style="14" customWidth="1"/>
    <col min="7369" max="7369" width="8.28515625" style="14" customWidth="1"/>
    <col min="7370" max="7371" width="7.42578125" style="14" bestFit="1" customWidth="1"/>
    <col min="7372" max="7372" width="8.7109375" style="14" customWidth="1"/>
    <col min="7373" max="7373" width="7.7109375" style="14" customWidth="1"/>
    <col min="7374" max="7379" width="7.28515625" style="14" customWidth="1"/>
    <col min="7380" max="7380" width="7.5703125" style="14" customWidth="1"/>
    <col min="7381" max="7383" width="7.28515625" style="14" customWidth="1"/>
    <col min="7384" max="7612" width="8.85546875" style="14"/>
    <col min="7613" max="7613" width="8.28515625" style="14" customWidth="1"/>
    <col min="7614" max="7614" width="25.7109375" style="14" customWidth="1"/>
    <col min="7615" max="7618" width="7.7109375" style="14" customWidth="1"/>
    <col min="7619" max="7619" width="7.28515625" style="14" customWidth="1"/>
    <col min="7620" max="7620" width="8.7109375" style="14" customWidth="1"/>
    <col min="7621" max="7621" width="8.5703125" style="14" customWidth="1"/>
    <col min="7622" max="7623" width="7.42578125" style="14" bestFit="1" customWidth="1"/>
    <col min="7624" max="7624" width="8.7109375" style="14" customWidth="1"/>
    <col min="7625" max="7625" width="8.28515625" style="14" customWidth="1"/>
    <col min="7626" max="7627" width="7.42578125" style="14" bestFit="1" customWidth="1"/>
    <col min="7628" max="7628" width="8.7109375" style="14" customWidth="1"/>
    <col min="7629" max="7629" width="7.7109375" style="14" customWidth="1"/>
    <col min="7630" max="7635" width="7.28515625" style="14" customWidth="1"/>
    <col min="7636" max="7636" width="7.5703125" style="14" customWidth="1"/>
    <col min="7637" max="7639" width="7.28515625" style="14" customWidth="1"/>
    <col min="7640" max="7868" width="8.85546875" style="14"/>
    <col min="7869" max="7869" width="8.28515625" style="14" customWidth="1"/>
    <col min="7870" max="7870" width="25.7109375" style="14" customWidth="1"/>
    <col min="7871" max="7874" width="7.7109375" style="14" customWidth="1"/>
    <col min="7875" max="7875" width="7.28515625" style="14" customWidth="1"/>
    <col min="7876" max="7876" width="8.7109375" style="14" customWidth="1"/>
    <col min="7877" max="7877" width="8.5703125" style="14" customWidth="1"/>
    <col min="7878" max="7879" width="7.42578125" style="14" bestFit="1" customWidth="1"/>
    <col min="7880" max="7880" width="8.7109375" style="14" customWidth="1"/>
    <col min="7881" max="7881" width="8.28515625" style="14" customWidth="1"/>
    <col min="7882" max="7883" width="7.42578125" style="14" bestFit="1" customWidth="1"/>
    <col min="7884" max="7884" width="8.7109375" style="14" customWidth="1"/>
    <col min="7885" max="7885" width="7.7109375" style="14" customWidth="1"/>
    <col min="7886" max="7891" width="7.28515625" style="14" customWidth="1"/>
    <col min="7892" max="7892" width="7.5703125" style="14" customWidth="1"/>
    <col min="7893" max="7895" width="7.28515625" style="14" customWidth="1"/>
    <col min="7896" max="8124" width="8.85546875" style="14"/>
    <col min="8125" max="8125" width="8.28515625" style="14" customWidth="1"/>
    <col min="8126" max="8126" width="25.7109375" style="14" customWidth="1"/>
    <col min="8127" max="8130" width="7.7109375" style="14" customWidth="1"/>
    <col min="8131" max="8131" width="7.28515625" style="14" customWidth="1"/>
    <col min="8132" max="8132" width="8.7109375" style="14" customWidth="1"/>
    <col min="8133" max="8133" width="8.5703125" style="14" customWidth="1"/>
    <col min="8134" max="8135" width="7.42578125" style="14" bestFit="1" customWidth="1"/>
    <col min="8136" max="8136" width="8.7109375" style="14" customWidth="1"/>
    <col min="8137" max="8137" width="8.28515625" style="14" customWidth="1"/>
    <col min="8138" max="8139" width="7.42578125" style="14" bestFit="1" customWidth="1"/>
    <col min="8140" max="8140" width="8.7109375" style="14" customWidth="1"/>
    <col min="8141" max="8141" width="7.7109375" style="14" customWidth="1"/>
    <col min="8142" max="8147" width="7.28515625" style="14" customWidth="1"/>
    <col min="8148" max="8148" width="7.5703125" style="14" customWidth="1"/>
    <col min="8149" max="8151" width="7.28515625" style="14" customWidth="1"/>
    <col min="8152" max="8380" width="8.85546875" style="14"/>
    <col min="8381" max="8381" width="8.28515625" style="14" customWidth="1"/>
    <col min="8382" max="8382" width="25.7109375" style="14" customWidth="1"/>
    <col min="8383" max="8386" width="7.7109375" style="14" customWidth="1"/>
    <col min="8387" max="8387" width="7.28515625" style="14" customWidth="1"/>
    <col min="8388" max="8388" width="8.7109375" style="14" customWidth="1"/>
    <col min="8389" max="8389" width="8.5703125" style="14" customWidth="1"/>
    <col min="8390" max="8391" width="7.42578125" style="14" bestFit="1" customWidth="1"/>
    <col min="8392" max="8392" width="8.7109375" style="14" customWidth="1"/>
    <col min="8393" max="8393" width="8.28515625" style="14" customWidth="1"/>
    <col min="8394" max="8395" width="7.42578125" style="14" bestFit="1" customWidth="1"/>
    <col min="8396" max="8396" width="8.7109375" style="14" customWidth="1"/>
    <col min="8397" max="8397" width="7.7109375" style="14" customWidth="1"/>
    <col min="8398" max="8403" width="7.28515625" style="14" customWidth="1"/>
    <col min="8404" max="8404" width="7.5703125" style="14" customWidth="1"/>
    <col min="8405" max="8407" width="7.28515625" style="14" customWidth="1"/>
    <col min="8408" max="8636" width="8.85546875" style="14"/>
    <col min="8637" max="8637" width="8.28515625" style="14" customWidth="1"/>
    <col min="8638" max="8638" width="25.7109375" style="14" customWidth="1"/>
    <col min="8639" max="8642" width="7.7109375" style="14" customWidth="1"/>
    <col min="8643" max="8643" width="7.28515625" style="14" customWidth="1"/>
    <col min="8644" max="8644" width="8.7109375" style="14" customWidth="1"/>
    <col min="8645" max="8645" width="8.5703125" style="14" customWidth="1"/>
    <col min="8646" max="8647" width="7.42578125" style="14" bestFit="1" customWidth="1"/>
    <col min="8648" max="8648" width="8.7109375" style="14" customWidth="1"/>
    <col min="8649" max="8649" width="8.28515625" style="14" customWidth="1"/>
    <col min="8650" max="8651" width="7.42578125" style="14" bestFit="1" customWidth="1"/>
    <col min="8652" max="8652" width="8.7109375" style="14" customWidth="1"/>
    <col min="8653" max="8653" width="7.7109375" style="14" customWidth="1"/>
    <col min="8654" max="8659" width="7.28515625" style="14" customWidth="1"/>
    <col min="8660" max="8660" width="7.5703125" style="14" customWidth="1"/>
    <col min="8661" max="8663" width="7.28515625" style="14" customWidth="1"/>
    <col min="8664" max="8892" width="8.85546875" style="14"/>
    <col min="8893" max="8893" width="8.28515625" style="14" customWidth="1"/>
    <col min="8894" max="8894" width="25.7109375" style="14" customWidth="1"/>
    <col min="8895" max="8898" width="7.7109375" style="14" customWidth="1"/>
    <col min="8899" max="8899" width="7.28515625" style="14" customWidth="1"/>
    <col min="8900" max="8900" width="8.7109375" style="14" customWidth="1"/>
    <col min="8901" max="8901" width="8.5703125" style="14" customWidth="1"/>
    <col min="8902" max="8903" width="7.42578125" style="14" bestFit="1" customWidth="1"/>
    <col min="8904" max="8904" width="8.7109375" style="14" customWidth="1"/>
    <col min="8905" max="8905" width="8.28515625" style="14" customWidth="1"/>
    <col min="8906" max="8907" width="7.42578125" style="14" bestFit="1" customWidth="1"/>
    <col min="8908" max="8908" width="8.7109375" style="14" customWidth="1"/>
    <col min="8909" max="8909" width="7.7109375" style="14" customWidth="1"/>
    <col min="8910" max="8915" width="7.28515625" style="14" customWidth="1"/>
    <col min="8916" max="8916" width="7.5703125" style="14" customWidth="1"/>
    <col min="8917" max="8919" width="7.28515625" style="14" customWidth="1"/>
    <col min="8920" max="9148" width="8.85546875" style="14"/>
    <col min="9149" max="9149" width="8.28515625" style="14" customWidth="1"/>
    <col min="9150" max="9150" width="25.7109375" style="14" customWidth="1"/>
    <col min="9151" max="9154" width="7.7109375" style="14" customWidth="1"/>
    <col min="9155" max="9155" width="7.28515625" style="14" customWidth="1"/>
    <col min="9156" max="9156" width="8.7109375" style="14" customWidth="1"/>
    <col min="9157" max="9157" width="8.5703125" style="14" customWidth="1"/>
    <col min="9158" max="9159" width="7.42578125" style="14" bestFit="1" customWidth="1"/>
    <col min="9160" max="9160" width="8.7109375" style="14" customWidth="1"/>
    <col min="9161" max="9161" width="8.28515625" style="14" customWidth="1"/>
    <col min="9162" max="9163" width="7.42578125" style="14" bestFit="1" customWidth="1"/>
    <col min="9164" max="9164" width="8.7109375" style="14" customWidth="1"/>
    <col min="9165" max="9165" width="7.7109375" style="14" customWidth="1"/>
    <col min="9166" max="9171" width="7.28515625" style="14" customWidth="1"/>
    <col min="9172" max="9172" width="7.5703125" style="14" customWidth="1"/>
    <col min="9173" max="9175" width="7.28515625" style="14" customWidth="1"/>
    <col min="9176" max="9404" width="8.85546875" style="14"/>
    <col min="9405" max="9405" width="8.28515625" style="14" customWidth="1"/>
    <col min="9406" max="9406" width="25.7109375" style="14" customWidth="1"/>
    <col min="9407" max="9410" width="7.7109375" style="14" customWidth="1"/>
    <col min="9411" max="9411" width="7.28515625" style="14" customWidth="1"/>
    <col min="9412" max="9412" width="8.7109375" style="14" customWidth="1"/>
    <col min="9413" max="9413" width="8.5703125" style="14" customWidth="1"/>
    <col min="9414" max="9415" width="7.42578125" style="14" bestFit="1" customWidth="1"/>
    <col min="9416" max="9416" width="8.7109375" style="14" customWidth="1"/>
    <col min="9417" max="9417" width="8.28515625" style="14" customWidth="1"/>
    <col min="9418" max="9419" width="7.42578125" style="14" bestFit="1" customWidth="1"/>
    <col min="9420" max="9420" width="8.7109375" style="14" customWidth="1"/>
    <col min="9421" max="9421" width="7.7109375" style="14" customWidth="1"/>
    <col min="9422" max="9427" width="7.28515625" style="14" customWidth="1"/>
    <col min="9428" max="9428" width="7.5703125" style="14" customWidth="1"/>
    <col min="9429" max="9431" width="7.28515625" style="14" customWidth="1"/>
    <col min="9432" max="9660" width="8.85546875" style="14"/>
    <col min="9661" max="9661" width="8.28515625" style="14" customWidth="1"/>
    <col min="9662" max="9662" width="25.7109375" style="14" customWidth="1"/>
    <col min="9663" max="9666" width="7.7109375" style="14" customWidth="1"/>
    <col min="9667" max="9667" width="7.28515625" style="14" customWidth="1"/>
    <col min="9668" max="9668" width="8.7109375" style="14" customWidth="1"/>
    <col min="9669" max="9669" width="8.5703125" style="14" customWidth="1"/>
    <col min="9670" max="9671" width="7.42578125" style="14" bestFit="1" customWidth="1"/>
    <col min="9672" max="9672" width="8.7109375" style="14" customWidth="1"/>
    <col min="9673" max="9673" width="8.28515625" style="14" customWidth="1"/>
    <col min="9674" max="9675" width="7.42578125" style="14" bestFit="1" customWidth="1"/>
    <col min="9676" max="9676" width="8.7109375" style="14" customWidth="1"/>
    <col min="9677" max="9677" width="7.7109375" style="14" customWidth="1"/>
    <col min="9678" max="9683" width="7.28515625" style="14" customWidth="1"/>
    <col min="9684" max="9684" width="7.5703125" style="14" customWidth="1"/>
    <col min="9685" max="9687" width="7.28515625" style="14" customWidth="1"/>
    <col min="9688" max="9916" width="8.85546875" style="14"/>
    <col min="9917" max="9917" width="8.28515625" style="14" customWidth="1"/>
    <col min="9918" max="9918" width="25.7109375" style="14" customWidth="1"/>
    <col min="9919" max="9922" width="7.7109375" style="14" customWidth="1"/>
    <col min="9923" max="9923" width="7.28515625" style="14" customWidth="1"/>
    <col min="9924" max="9924" width="8.7109375" style="14" customWidth="1"/>
    <col min="9925" max="9925" width="8.5703125" style="14" customWidth="1"/>
    <col min="9926" max="9927" width="7.42578125" style="14" bestFit="1" customWidth="1"/>
    <col min="9928" max="9928" width="8.7109375" style="14" customWidth="1"/>
    <col min="9929" max="9929" width="8.28515625" style="14" customWidth="1"/>
    <col min="9930" max="9931" width="7.42578125" style="14" bestFit="1" customWidth="1"/>
    <col min="9932" max="9932" width="8.7109375" style="14" customWidth="1"/>
    <col min="9933" max="9933" width="7.7109375" style="14" customWidth="1"/>
    <col min="9934" max="9939" width="7.28515625" style="14" customWidth="1"/>
    <col min="9940" max="9940" width="7.5703125" style="14" customWidth="1"/>
    <col min="9941" max="9943" width="7.28515625" style="14" customWidth="1"/>
    <col min="9944" max="10172" width="8.85546875" style="14"/>
    <col min="10173" max="10173" width="8.28515625" style="14" customWidth="1"/>
    <col min="10174" max="10174" width="25.7109375" style="14" customWidth="1"/>
    <col min="10175" max="10178" width="7.7109375" style="14" customWidth="1"/>
    <col min="10179" max="10179" width="7.28515625" style="14" customWidth="1"/>
    <col min="10180" max="10180" width="8.7109375" style="14" customWidth="1"/>
    <col min="10181" max="10181" width="8.5703125" style="14" customWidth="1"/>
    <col min="10182" max="10183" width="7.42578125" style="14" bestFit="1" customWidth="1"/>
    <col min="10184" max="10184" width="8.7109375" style="14" customWidth="1"/>
    <col min="10185" max="10185" width="8.28515625" style="14" customWidth="1"/>
    <col min="10186" max="10187" width="7.42578125" style="14" bestFit="1" customWidth="1"/>
    <col min="10188" max="10188" width="8.7109375" style="14" customWidth="1"/>
    <col min="10189" max="10189" width="7.7109375" style="14" customWidth="1"/>
    <col min="10190" max="10195" width="7.28515625" style="14" customWidth="1"/>
    <col min="10196" max="10196" width="7.5703125" style="14" customWidth="1"/>
    <col min="10197" max="10199" width="7.28515625" style="14" customWidth="1"/>
    <col min="10200" max="10428" width="8.85546875" style="14"/>
    <col min="10429" max="10429" width="8.28515625" style="14" customWidth="1"/>
    <col min="10430" max="10430" width="25.7109375" style="14" customWidth="1"/>
    <col min="10431" max="10434" width="7.7109375" style="14" customWidth="1"/>
    <col min="10435" max="10435" width="7.28515625" style="14" customWidth="1"/>
    <col min="10436" max="10436" width="8.7109375" style="14" customWidth="1"/>
    <col min="10437" max="10437" width="8.5703125" style="14" customWidth="1"/>
    <col min="10438" max="10439" width="7.42578125" style="14" bestFit="1" customWidth="1"/>
    <col min="10440" max="10440" width="8.7109375" style="14" customWidth="1"/>
    <col min="10441" max="10441" width="8.28515625" style="14" customWidth="1"/>
    <col min="10442" max="10443" width="7.42578125" style="14" bestFit="1" customWidth="1"/>
    <col min="10444" max="10444" width="8.7109375" style="14" customWidth="1"/>
    <col min="10445" max="10445" width="7.7109375" style="14" customWidth="1"/>
    <col min="10446" max="10451" width="7.28515625" style="14" customWidth="1"/>
    <col min="10452" max="10452" width="7.5703125" style="14" customWidth="1"/>
    <col min="10453" max="10455" width="7.28515625" style="14" customWidth="1"/>
    <col min="10456" max="10684" width="8.85546875" style="14"/>
    <col min="10685" max="10685" width="8.28515625" style="14" customWidth="1"/>
    <col min="10686" max="10686" width="25.7109375" style="14" customWidth="1"/>
    <col min="10687" max="10690" width="7.7109375" style="14" customWidth="1"/>
    <col min="10691" max="10691" width="7.28515625" style="14" customWidth="1"/>
    <col min="10692" max="10692" width="8.7109375" style="14" customWidth="1"/>
    <col min="10693" max="10693" width="8.5703125" style="14" customWidth="1"/>
    <col min="10694" max="10695" width="7.42578125" style="14" bestFit="1" customWidth="1"/>
    <col min="10696" max="10696" width="8.7109375" style="14" customWidth="1"/>
    <col min="10697" max="10697" width="8.28515625" style="14" customWidth="1"/>
    <col min="10698" max="10699" width="7.42578125" style="14" bestFit="1" customWidth="1"/>
    <col min="10700" max="10700" width="8.7109375" style="14" customWidth="1"/>
    <col min="10701" max="10701" width="7.7109375" style="14" customWidth="1"/>
    <col min="10702" max="10707" width="7.28515625" style="14" customWidth="1"/>
    <col min="10708" max="10708" width="7.5703125" style="14" customWidth="1"/>
    <col min="10709" max="10711" width="7.28515625" style="14" customWidth="1"/>
    <col min="10712" max="10940" width="8.85546875" style="14"/>
    <col min="10941" max="10941" width="8.28515625" style="14" customWidth="1"/>
    <col min="10942" max="10942" width="25.7109375" style="14" customWidth="1"/>
    <col min="10943" max="10946" width="7.7109375" style="14" customWidth="1"/>
    <col min="10947" max="10947" width="7.28515625" style="14" customWidth="1"/>
    <col min="10948" max="10948" width="8.7109375" style="14" customWidth="1"/>
    <col min="10949" max="10949" width="8.5703125" style="14" customWidth="1"/>
    <col min="10950" max="10951" width="7.42578125" style="14" bestFit="1" customWidth="1"/>
    <col min="10952" max="10952" width="8.7109375" style="14" customWidth="1"/>
    <col min="10953" max="10953" width="8.28515625" style="14" customWidth="1"/>
    <col min="10954" max="10955" width="7.42578125" style="14" bestFit="1" customWidth="1"/>
    <col min="10956" max="10956" width="8.7109375" style="14" customWidth="1"/>
    <col min="10957" max="10957" width="7.7109375" style="14" customWidth="1"/>
    <col min="10958" max="10963" width="7.28515625" style="14" customWidth="1"/>
    <col min="10964" max="10964" width="7.5703125" style="14" customWidth="1"/>
    <col min="10965" max="10967" width="7.28515625" style="14" customWidth="1"/>
    <col min="10968" max="11196" width="8.85546875" style="14"/>
    <col min="11197" max="11197" width="8.28515625" style="14" customWidth="1"/>
    <col min="11198" max="11198" width="25.7109375" style="14" customWidth="1"/>
    <col min="11199" max="11202" width="7.7109375" style="14" customWidth="1"/>
    <col min="11203" max="11203" width="7.28515625" style="14" customWidth="1"/>
    <col min="11204" max="11204" width="8.7109375" style="14" customWidth="1"/>
    <col min="11205" max="11205" width="8.5703125" style="14" customWidth="1"/>
    <col min="11206" max="11207" width="7.42578125" style="14" bestFit="1" customWidth="1"/>
    <col min="11208" max="11208" width="8.7109375" style="14" customWidth="1"/>
    <col min="11209" max="11209" width="8.28515625" style="14" customWidth="1"/>
    <col min="11210" max="11211" width="7.42578125" style="14" bestFit="1" customWidth="1"/>
    <col min="11212" max="11212" width="8.7109375" style="14" customWidth="1"/>
    <col min="11213" max="11213" width="7.7109375" style="14" customWidth="1"/>
    <col min="11214" max="11219" width="7.28515625" style="14" customWidth="1"/>
    <col min="11220" max="11220" width="7.5703125" style="14" customWidth="1"/>
    <col min="11221" max="11223" width="7.28515625" style="14" customWidth="1"/>
    <col min="11224" max="11452" width="8.85546875" style="14"/>
    <col min="11453" max="11453" width="8.28515625" style="14" customWidth="1"/>
    <col min="11454" max="11454" width="25.7109375" style="14" customWidth="1"/>
    <col min="11455" max="11458" width="7.7109375" style="14" customWidth="1"/>
    <col min="11459" max="11459" width="7.28515625" style="14" customWidth="1"/>
    <col min="11460" max="11460" width="8.7109375" style="14" customWidth="1"/>
    <col min="11461" max="11461" width="8.5703125" style="14" customWidth="1"/>
    <col min="11462" max="11463" width="7.42578125" style="14" bestFit="1" customWidth="1"/>
    <col min="11464" max="11464" width="8.7109375" style="14" customWidth="1"/>
    <col min="11465" max="11465" width="8.28515625" style="14" customWidth="1"/>
    <col min="11466" max="11467" width="7.42578125" style="14" bestFit="1" customWidth="1"/>
    <col min="11468" max="11468" width="8.7109375" style="14" customWidth="1"/>
    <col min="11469" max="11469" width="7.7109375" style="14" customWidth="1"/>
    <col min="11470" max="11475" width="7.28515625" style="14" customWidth="1"/>
    <col min="11476" max="11476" width="7.5703125" style="14" customWidth="1"/>
    <col min="11477" max="11479" width="7.28515625" style="14" customWidth="1"/>
    <col min="11480" max="11708" width="8.85546875" style="14"/>
    <col min="11709" max="11709" width="8.28515625" style="14" customWidth="1"/>
    <col min="11710" max="11710" width="25.7109375" style="14" customWidth="1"/>
    <col min="11711" max="11714" width="7.7109375" style="14" customWidth="1"/>
    <col min="11715" max="11715" width="7.28515625" style="14" customWidth="1"/>
    <col min="11716" max="11716" width="8.7109375" style="14" customWidth="1"/>
    <col min="11717" max="11717" width="8.5703125" style="14" customWidth="1"/>
    <col min="11718" max="11719" width="7.42578125" style="14" bestFit="1" customWidth="1"/>
    <col min="11720" max="11720" width="8.7109375" style="14" customWidth="1"/>
    <col min="11721" max="11721" width="8.28515625" style="14" customWidth="1"/>
    <col min="11722" max="11723" width="7.42578125" style="14" bestFit="1" customWidth="1"/>
    <col min="11724" max="11724" width="8.7109375" style="14" customWidth="1"/>
    <col min="11725" max="11725" width="7.7109375" style="14" customWidth="1"/>
    <col min="11726" max="11731" width="7.28515625" style="14" customWidth="1"/>
    <col min="11732" max="11732" width="7.5703125" style="14" customWidth="1"/>
    <col min="11733" max="11735" width="7.28515625" style="14" customWidth="1"/>
    <col min="11736" max="11964" width="8.85546875" style="14"/>
    <col min="11965" max="11965" width="8.28515625" style="14" customWidth="1"/>
    <col min="11966" max="11966" width="25.7109375" style="14" customWidth="1"/>
    <col min="11967" max="11970" width="7.7109375" style="14" customWidth="1"/>
    <col min="11971" max="11971" width="7.28515625" style="14" customWidth="1"/>
    <col min="11972" max="11972" width="8.7109375" style="14" customWidth="1"/>
    <col min="11973" max="11973" width="8.5703125" style="14" customWidth="1"/>
    <col min="11974" max="11975" width="7.42578125" style="14" bestFit="1" customWidth="1"/>
    <col min="11976" max="11976" width="8.7109375" style="14" customWidth="1"/>
    <col min="11977" max="11977" width="8.28515625" style="14" customWidth="1"/>
    <col min="11978" max="11979" width="7.42578125" style="14" bestFit="1" customWidth="1"/>
    <col min="11980" max="11980" width="8.7109375" style="14" customWidth="1"/>
    <col min="11981" max="11981" width="7.7109375" style="14" customWidth="1"/>
    <col min="11982" max="11987" width="7.28515625" style="14" customWidth="1"/>
    <col min="11988" max="11988" width="7.5703125" style="14" customWidth="1"/>
    <col min="11989" max="11991" width="7.28515625" style="14" customWidth="1"/>
    <col min="11992" max="12220" width="8.85546875" style="14"/>
    <col min="12221" max="12221" width="8.28515625" style="14" customWidth="1"/>
    <col min="12222" max="12222" width="25.7109375" style="14" customWidth="1"/>
    <col min="12223" max="12226" width="7.7109375" style="14" customWidth="1"/>
    <col min="12227" max="12227" width="7.28515625" style="14" customWidth="1"/>
    <col min="12228" max="12228" width="8.7109375" style="14" customWidth="1"/>
    <col min="12229" max="12229" width="8.5703125" style="14" customWidth="1"/>
    <col min="12230" max="12231" width="7.42578125" style="14" bestFit="1" customWidth="1"/>
    <col min="12232" max="12232" width="8.7109375" style="14" customWidth="1"/>
    <col min="12233" max="12233" width="8.28515625" style="14" customWidth="1"/>
    <col min="12234" max="12235" width="7.42578125" style="14" bestFit="1" customWidth="1"/>
    <col min="12236" max="12236" width="8.7109375" style="14" customWidth="1"/>
    <col min="12237" max="12237" width="7.7109375" style="14" customWidth="1"/>
    <col min="12238" max="12243" width="7.28515625" style="14" customWidth="1"/>
    <col min="12244" max="12244" width="7.5703125" style="14" customWidth="1"/>
    <col min="12245" max="12247" width="7.28515625" style="14" customWidth="1"/>
    <col min="12248" max="12476" width="8.85546875" style="14"/>
    <col min="12477" max="12477" width="8.28515625" style="14" customWidth="1"/>
    <col min="12478" max="12478" width="25.7109375" style="14" customWidth="1"/>
    <col min="12479" max="12482" width="7.7109375" style="14" customWidth="1"/>
    <col min="12483" max="12483" width="7.28515625" style="14" customWidth="1"/>
    <col min="12484" max="12484" width="8.7109375" style="14" customWidth="1"/>
    <col min="12485" max="12485" width="8.5703125" style="14" customWidth="1"/>
    <col min="12486" max="12487" width="7.42578125" style="14" bestFit="1" customWidth="1"/>
    <col min="12488" max="12488" width="8.7109375" style="14" customWidth="1"/>
    <col min="12489" max="12489" width="8.28515625" style="14" customWidth="1"/>
    <col min="12490" max="12491" width="7.42578125" style="14" bestFit="1" customWidth="1"/>
    <col min="12492" max="12492" width="8.7109375" style="14" customWidth="1"/>
    <col min="12493" max="12493" width="7.7109375" style="14" customWidth="1"/>
    <col min="12494" max="12499" width="7.28515625" style="14" customWidth="1"/>
    <col min="12500" max="12500" width="7.5703125" style="14" customWidth="1"/>
    <col min="12501" max="12503" width="7.28515625" style="14" customWidth="1"/>
    <col min="12504" max="12732" width="8.85546875" style="14"/>
    <col min="12733" max="12733" width="8.28515625" style="14" customWidth="1"/>
    <col min="12734" max="12734" width="25.7109375" style="14" customWidth="1"/>
    <col min="12735" max="12738" width="7.7109375" style="14" customWidth="1"/>
    <col min="12739" max="12739" width="7.28515625" style="14" customWidth="1"/>
    <col min="12740" max="12740" width="8.7109375" style="14" customWidth="1"/>
    <col min="12741" max="12741" width="8.5703125" style="14" customWidth="1"/>
    <col min="12742" max="12743" width="7.42578125" style="14" bestFit="1" customWidth="1"/>
    <col min="12744" max="12744" width="8.7109375" style="14" customWidth="1"/>
    <col min="12745" max="12745" width="8.28515625" style="14" customWidth="1"/>
    <col min="12746" max="12747" width="7.42578125" style="14" bestFit="1" customWidth="1"/>
    <col min="12748" max="12748" width="8.7109375" style="14" customWidth="1"/>
    <col min="12749" max="12749" width="7.7109375" style="14" customWidth="1"/>
    <col min="12750" max="12755" width="7.28515625" style="14" customWidth="1"/>
    <col min="12756" max="12756" width="7.5703125" style="14" customWidth="1"/>
    <col min="12757" max="12759" width="7.28515625" style="14" customWidth="1"/>
    <col min="12760" max="12988" width="8.85546875" style="14"/>
    <col min="12989" max="12989" width="8.28515625" style="14" customWidth="1"/>
    <col min="12990" max="12990" width="25.7109375" style="14" customWidth="1"/>
    <col min="12991" max="12994" width="7.7109375" style="14" customWidth="1"/>
    <col min="12995" max="12995" width="7.28515625" style="14" customWidth="1"/>
    <col min="12996" max="12996" width="8.7109375" style="14" customWidth="1"/>
    <col min="12997" max="12997" width="8.5703125" style="14" customWidth="1"/>
    <col min="12998" max="12999" width="7.42578125" style="14" bestFit="1" customWidth="1"/>
    <col min="13000" max="13000" width="8.7109375" style="14" customWidth="1"/>
    <col min="13001" max="13001" width="8.28515625" style="14" customWidth="1"/>
    <col min="13002" max="13003" width="7.42578125" style="14" bestFit="1" customWidth="1"/>
    <col min="13004" max="13004" width="8.7109375" style="14" customWidth="1"/>
    <col min="13005" max="13005" width="7.7109375" style="14" customWidth="1"/>
    <col min="13006" max="13011" width="7.28515625" style="14" customWidth="1"/>
    <col min="13012" max="13012" width="7.5703125" style="14" customWidth="1"/>
    <col min="13013" max="13015" width="7.28515625" style="14" customWidth="1"/>
    <col min="13016" max="13244" width="8.85546875" style="14"/>
    <col min="13245" max="13245" width="8.28515625" style="14" customWidth="1"/>
    <col min="13246" max="13246" width="25.7109375" style="14" customWidth="1"/>
    <col min="13247" max="13250" width="7.7109375" style="14" customWidth="1"/>
    <col min="13251" max="13251" width="7.28515625" style="14" customWidth="1"/>
    <col min="13252" max="13252" width="8.7109375" style="14" customWidth="1"/>
    <col min="13253" max="13253" width="8.5703125" style="14" customWidth="1"/>
    <col min="13254" max="13255" width="7.42578125" style="14" bestFit="1" customWidth="1"/>
    <col min="13256" max="13256" width="8.7109375" style="14" customWidth="1"/>
    <col min="13257" max="13257" width="8.28515625" style="14" customWidth="1"/>
    <col min="13258" max="13259" width="7.42578125" style="14" bestFit="1" customWidth="1"/>
    <col min="13260" max="13260" width="8.7109375" style="14" customWidth="1"/>
    <col min="13261" max="13261" width="7.7109375" style="14" customWidth="1"/>
    <col min="13262" max="13267" width="7.28515625" style="14" customWidth="1"/>
    <col min="13268" max="13268" width="7.5703125" style="14" customWidth="1"/>
    <col min="13269" max="13271" width="7.28515625" style="14" customWidth="1"/>
    <col min="13272" max="13500" width="8.85546875" style="14"/>
    <col min="13501" max="13501" width="8.28515625" style="14" customWidth="1"/>
    <col min="13502" max="13502" width="25.7109375" style="14" customWidth="1"/>
    <col min="13503" max="13506" width="7.7109375" style="14" customWidth="1"/>
    <col min="13507" max="13507" width="7.28515625" style="14" customWidth="1"/>
    <col min="13508" max="13508" width="8.7109375" style="14" customWidth="1"/>
    <col min="13509" max="13509" width="8.5703125" style="14" customWidth="1"/>
    <col min="13510" max="13511" width="7.42578125" style="14" bestFit="1" customWidth="1"/>
    <col min="13512" max="13512" width="8.7109375" style="14" customWidth="1"/>
    <col min="13513" max="13513" width="8.28515625" style="14" customWidth="1"/>
    <col min="13514" max="13515" width="7.42578125" style="14" bestFit="1" customWidth="1"/>
    <col min="13516" max="13516" width="8.7109375" style="14" customWidth="1"/>
    <col min="13517" max="13517" width="7.7109375" style="14" customWidth="1"/>
    <col min="13518" max="13523" width="7.28515625" style="14" customWidth="1"/>
    <col min="13524" max="13524" width="7.5703125" style="14" customWidth="1"/>
    <col min="13525" max="13527" width="7.28515625" style="14" customWidth="1"/>
    <col min="13528" max="13756" width="8.85546875" style="14"/>
    <col min="13757" max="13757" width="8.28515625" style="14" customWidth="1"/>
    <col min="13758" max="13758" width="25.7109375" style="14" customWidth="1"/>
    <col min="13759" max="13762" width="7.7109375" style="14" customWidth="1"/>
    <col min="13763" max="13763" width="7.28515625" style="14" customWidth="1"/>
    <col min="13764" max="13764" width="8.7109375" style="14" customWidth="1"/>
    <col min="13765" max="13765" width="8.5703125" style="14" customWidth="1"/>
    <col min="13766" max="13767" width="7.42578125" style="14" bestFit="1" customWidth="1"/>
    <col min="13768" max="13768" width="8.7109375" style="14" customWidth="1"/>
    <col min="13769" max="13769" width="8.28515625" style="14" customWidth="1"/>
    <col min="13770" max="13771" width="7.42578125" style="14" bestFit="1" customWidth="1"/>
    <col min="13772" max="13772" width="8.7109375" style="14" customWidth="1"/>
    <col min="13773" max="13773" width="7.7109375" style="14" customWidth="1"/>
    <col min="13774" max="13779" width="7.28515625" style="14" customWidth="1"/>
    <col min="13780" max="13780" width="7.5703125" style="14" customWidth="1"/>
    <col min="13781" max="13783" width="7.28515625" style="14" customWidth="1"/>
    <col min="13784" max="14012" width="8.85546875" style="14"/>
    <col min="14013" max="14013" width="8.28515625" style="14" customWidth="1"/>
    <col min="14014" max="14014" width="25.7109375" style="14" customWidth="1"/>
    <col min="14015" max="14018" width="7.7109375" style="14" customWidth="1"/>
    <col min="14019" max="14019" width="7.28515625" style="14" customWidth="1"/>
    <col min="14020" max="14020" width="8.7109375" style="14" customWidth="1"/>
    <col min="14021" max="14021" width="8.5703125" style="14" customWidth="1"/>
    <col min="14022" max="14023" width="7.42578125" style="14" bestFit="1" customWidth="1"/>
    <col min="14024" max="14024" width="8.7109375" style="14" customWidth="1"/>
    <col min="14025" max="14025" width="8.28515625" style="14" customWidth="1"/>
    <col min="14026" max="14027" width="7.42578125" style="14" bestFit="1" customWidth="1"/>
    <col min="14028" max="14028" width="8.7109375" style="14" customWidth="1"/>
    <col min="14029" max="14029" width="7.7109375" style="14" customWidth="1"/>
    <col min="14030" max="14035" width="7.28515625" style="14" customWidth="1"/>
    <col min="14036" max="14036" width="7.5703125" style="14" customWidth="1"/>
    <col min="14037" max="14039" width="7.28515625" style="14" customWidth="1"/>
    <col min="14040" max="14268" width="8.85546875" style="14"/>
    <col min="14269" max="14269" width="8.28515625" style="14" customWidth="1"/>
    <col min="14270" max="14270" width="25.7109375" style="14" customWidth="1"/>
    <col min="14271" max="14274" width="7.7109375" style="14" customWidth="1"/>
    <col min="14275" max="14275" width="7.28515625" style="14" customWidth="1"/>
    <col min="14276" max="14276" width="8.7109375" style="14" customWidth="1"/>
    <col min="14277" max="14277" width="8.5703125" style="14" customWidth="1"/>
    <col min="14278" max="14279" width="7.42578125" style="14" bestFit="1" customWidth="1"/>
    <col min="14280" max="14280" width="8.7109375" style="14" customWidth="1"/>
    <col min="14281" max="14281" width="8.28515625" style="14" customWidth="1"/>
    <col min="14282" max="14283" width="7.42578125" style="14" bestFit="1" customWidth="1"/>
    <col min="14284" max="14284" width="8.7109375" style="14" customWidth="1"/>
    <col min="14285" max="14285" width="7.7109375" style="14" customWidth="1"/>
    <col min="14286" max="14291" width="7.28515625" style="14" customWidth="1"/>
    <col min="14292" max="14292" width="7.5703125" style="14" customWidth="1"/>
    <col min="14293" max="14295" width="7.28515625" style="14" customWidth="1"/>
    <col min="14296" max="14524" width="8.85546875" style="14"/>
    <col min="14525" max="14525" width="8.28515625" style="14" customWidth="1"/>
    <col min="14526" max="14526" width="25.7109375" style="14" customWidth="1"/>
    <col min="14527" max="14530" width="7.7109375" style="14" customWidth="1"/>
    <col min="14531" max="14531" width="7.28515625" style="14" customWidth="1"/>
    <col min="14532" max="14532" width="8.7109375" style="14" customWidth="1"/>
    <col min="14533" max="14533" width="8.5703125" style="14" customWidth="1"/>
    <col min="14534" max="14535" width="7.42578125" style="14" bestFit="1" customWidth="1"/>
    <col min="14536" max="14536" width="8.7109375" style="14" customWidth="1"/>
    <col min="14537" max="14537" width="8.28515625" style="14" customWidth="1"/>
    <col min="14538" max="14539" width="7.42578125" style="14" bestFit="1" customWidth="1"/>
    <col min="14540" max="14540" width="8.7109375" style="14" customWidth="1"/>
    <col min="14541" max="14541" width="7.7109375" style="14" customWidth="1"/>
    <col min="14542" max="14547" width="7.28515625" style="14" customWidth="1"/>
    <col min="14548" max="14548" width="7.5703125" style="14" customWidth="1"/>
    <col min="14549" max="14551" width="7.28515625" style="14" customWidth="1"/>
    <col min="14552" max="14780" width="8.85546875" style="14"/>
    <col min="14781" max="14781" width="8.28515625" style="14" customWidth="1"/>
    <col min="14782" max="14782" width="25.7109375" style="14" customWidth="1"/>
    <col min="14783" max="14786" width="7.7109375" style="14" customWidth="1"/>
    <col min="14787" max="14787" width="7.28515625" style="14" customWidth="1"/>
    <col min="14788" max="14788" width="8.7109375" style="14" customWidth="1"/>
    <col min="14789" max="14789" width="8.5703125" style="14" customWidth="1"/>
    <col min="14790" max="14791" width="7.42578125" style="14" bestFit="1" customWidth="1"/>
    <col min="14792" max="14792" width="8.7109375" style="14" customWidth="1"/>
    <col min="14793" max="14793" width="8.28515625" style="14" customWidth="1"/>
    <col min="14794" max="14795" width="7.42578125" style="14" bestFit="1" customWidth="1"/>
    <col min="14796" max="14796" width="8.7109375" style="14" customWidth="1"/>
    <col min="14797" max="14797" width="7.7109375" style="14" customWidth="1"/>
    <col min="14798" max="14803" width="7.28515625" style="14" customWidth="1"/>
    <col min="14804" max="14804" width="7.5703125" style="14" customWidth="1"/>
    <col min="14805" max="14807" width="7.28515625" style="14" customWidth="1"/>
    <col min="14808" max="15036" width="8.85546875" style="14"/>
    <col min="15037" max="15037" width="8.28515625" style="14" customWidth="1"/>
    <col min="15038" max="15038" width="25.7109375" style="14" customWidth="1"/>
    <col min="15039" max="15042" width="7.7109375" style="14" customWidth="1"/>
    <col min="15043" max="15043" width="7.28515625" style="14" customWidth="1"/>
    <col min="15044" max="15044" width="8.7109375" style="14" customWidth="1"/>
    <col min="15045" max="15045" width="8.5703125" style="14" customWidth="1"/>
    <col min="15046" max="15047" width="7.42578125" style="14" bestFit="1" customWidth="1"/>
    <col min="15048" max="15048" width="8.7109375" style="14" customWidth="1"/>
    <col min="15049" max="15049" width="8.28515625" style="14" customWidth="1"/>
    <col min="15050" max="15051" width="7.42578125" style="14" bestFit="1" customWidth="1"/>
    <col min="15052" max="15052" width="8.7109375" style="14" customWidth="1"/>
    <col min="15053" max="15053" width="7.7109375" style="14" customWidth="1"/>
    <col min="15054" max="15059" width="7.28515625" style="14" customWidth="1"/>
    <col min="15060" max="15060" width="7.5703125" style="14" customWidth="1"/>
    <col min="15061" max="15063" width="7.28515625" style="14" customWidth="1"/>
    <col min="15064" max="15292" width="8.85546875" style="14"/>
    <col min="15293" max="15293" width="8.28515625" style="14" customWidth="1"/>
    <col min="15294" max="15294" width="25.7109375" style="14" customWidth="1"/>
    <col min="15295" max="15298" width="7.7109375" style="14" customWidth="1"/>
    <col min="15299" max="15299" width="7.28515625" style="14" customWidth="1"/>
    <col min="15300" max="15300" width="8.7109375" style="14" customWidth="1"/>
    <col min="15301" max="15301" width="8.5703125" style="14" customWidth="1"/>
    <col min="15302" max="15303" width="7.42578125" style="14" bestFit="1" customWidth="1"/>
    <col min="15304" max="15304" width="8.7109375" style="14" customWidth="1"/>
    <col min="15305" max="15305" width="8.28515625" style="14" customWidth="1"/>
    <col min="15306" max="15307" width="7.42578125" style="14" bestFit="1" customWidth="1"/>
    <col min="15308" max="15308" width="8.7109375" style="14" customWidth="1"/>
    <col min="15309" max="15309" width="7.7109375" style="14" customWidth="1"/>
    <col min="15310" max="15315" width="7.28515625" style="14" customWidth="1"/>
    <col min="15316" max="15316" width="7.5703125" style="14" customWidth="1"/>
    <col min="15317" max="15319" width="7.28515625" style="14" customWidth="1"/>
    <col min="15320" max="15548" width="8.85546875" style="14"/>
    <col min="15549" max="15549" width="8.28515625" style="14" customWidth="1"/>
    <col min="15550" max="15550" width="25.7109375" style="14" customWidth="1"/>
    <col min="15551" max="15554" width="7.7109375" style="14" customWidth="1"/>
    <col min="15555" max="15555" width="7.28515625" style="14" customWidth="1"/>
    <col min="15556" max="15556" width="8.7109375" style="14" customWidth="1"/>
    <col min="15557" max="15557" width="8.5703125" style="14" customWidth="1"/>
    <col min="15558" max="15559" width="7.42578125" style="14" bestFit="1" customWidth="1"/>
    <col min="15560" max="15560" width="8.7109375" style="14" customWidth="1"/>
    <col min="15561" max="15561" width="8.28515625" style="14" customWidth="1"/>
    <col min="15562" max="15563" width="7.42578125" style="14" bestFit="1" customWidth="1"/>
    <col min="15564" max="15564" width="8.7109375" style="14" customWidth="1"/>
    <col min="15565" max="15565" width="7.7109375" style="14" customWidth="1"/>
    <col min="15566" max="15571" width="7.28515625" style="14" customWidth="1"/>
    <col min="15572" max="15572" width="7.5703125" style="14" customWidth="1"/>
    <col min="15573" max="15575" width="7.28515625" style="14" customWidth="1"/>
    <col min="15576" max="15804" width="8.85546875" style="14"/>
    <col min="15805" max="15805" width="8.28515625" style="14" customWidth="1"/>
    <col min="15806" max="15806" width="25.7109375" style="14" customWidth="1"/>
    <col min="15807" max="15810" width="7.7109375" style="14" customWidth="1"/>
    <col min="15811" max="15811" width="7.28515625" style="14" customWidth="1"/>
    <col min="15812" max="15812" width="8.7109375" style="14" customWidth="1"/>
    <col min="15813" max="15813" width="8.5703125" style="14" customWidth="1"/>
    <col min="15814" max="15815" width="7.42578125" style="14" bestFit="1" customWidth="1"/>
    <col min="15816" max="15816" width="8.7109375" style="14" customWidth="1"/>
    <col min="15817" max="15817" width="8.28515625" style="14" customWidth="1"/>
    <col min="15818" max="15819" width="7.42578125" style="14" bestFit="1" customWidth="1"/>
    <col min="15820" max="15820" width="8.7109375" style="14" customWidth="1"/>
    <col min="15821" max="15821" width="7.7109375" style="14" customWidth="1"/>
    <col min="15822" max="15827" width="7.28515625" style="14" customWidth="1"/>
    <col min="15828" max="15828" width="7.5703125" style="14" customWidth="1"/>
    <col min="15829" max="15831" width="7.28515625" style="14" customWidth="1"/>
    <col min="15832" max="16060" width="8.85546875" style="14"/>
    <col min="16061" max="16061" width="8.28515625" style="14" customWidth="1"/>
    <col min="16062" max="16062" width="25.7109375" style="14" customWidth="1"/>
    <col min="16063" max="16066" width="7.7109375" style="14" customWidth="1"/>
    <col min="16067" max="16067" width="7.28515625" style="14" customWidth="1"/>
    <col min="16068" max="16068" width="8.7109375" style="14" customWidth="1"/>
    <col min="16069" max="16069" width="8.5703125" style="14" customWidth="1"/>
    <col min="16070" max="16071" width="7.42578125" style="14" bestFit="1" customWidth="1"/>
    <col min="16072" max="16072" width="8.7109375" style="14" customWidth="1"/>
    <col min="16073" max="16073" width="8.28515625" style="14" customWidth="1"/>
    <col min="16074" max="16075" width="7.42578125" style="14" bestFit="1" customWidth="1"/>
    <col min="16076" max="16076" width="8.7109375" style="14" customWidth="1"/>
    <col min="16077" max="16077" width="7.7109375" style="14" customWidth="1"/>
    <col min="16078" max="16083" width="7.28515625" style="14" customWidth="1"/>
    <col min="16084" max="16084" width="7.5703125" style="14" customWidth="1"/>
    <col min="16085" max="16087" width="7.28515625" style="14" customWidth="1"/>
    <col min="16088" max="16342" width="8.85546875" style="14"/>
    <col min="16343" max="16384" width="8.85546875" style="14" customWidth="1"/>
  </cols>
  <sheetData>
    <row r="1" spans="1:38" ht="15" customHeight="1">
      <c r="A1" s="4" t="s">
        <v>128</v>
      </c>
      <c r="C1" s="78" t="s">
        <v>48</v>
      </c>
      <c r="D1" s="78"/>
      <c r="E1" s="78"/>
      <c r="F1" s="78"/>
      <c r="G1" s="78"/>
      <c r="H1" s="78"/>
      <c r="I1" s="78"/>
      <c r="J1" s="78"/>
      <c r="K1" s="78"/>
      <c r="N1" s="43" t="s">
        <v>49</v>
      </c>
      <c r="O1" s="78"/>
      <c r="P1" s="78"/>
      <c r="Q1" s="109"/>
      <c r="R1" s="109"/>
      <c r="S1" s="109"/>
      <c r="U1" s="43" t="s">
        <v>217</v>
      </c>
      <c r="V1" s="43"/>
      <c r="X1" s="43" t="s">
        <v>285</v>
      </c>
      <c r="Y1" s="43"/>
      <c r="Z1" s="43"/>
      <c r="AB1" s="43" t="s">
        <v>317</v>
      </c>
      <c r="AC1" s="43"/>
      <c r="AD1" s="43"/>
      <c r="AE1" s="43"/>
      <c r="AF1" s="43"/>
      <c r="AG1" s="43"/>
      <c r="AI1" s="43" t="s">
        <v>222</v>
      </c>
      <c r="AJ1" s="43"/>
      <c r="AK1" s="43"/>
      <c r="AL1" s="43"/>
    </row>
    <row r="2" spans="1:38" ht="15" customHeight="1"/>
    <row r="3" spans="1:38" ht="15" customHeight="1">
      <c r="A3" s="7" t="s">
        <v>52</v>
      </c>
      <c r="C3" s="78"/>
      <c r="D3" s="78"/>
      <c r="E3" s="78"/>
      <c r="F3" s="78"/>
      <c r="G3" s="78"/>
      <c r="H3" s="78"/>
      <c r="I3" s="78"/>
      <c r="J3" s="127"/>
      <c r="K3" s="127">
        <v>46140</v>
      </c>
      <c r="L3" s="78"/>
      <c r="O3" s="78"/>
      <c r="P3" s="78"/>
      <c r="Q3" s="78"/>
      <c r="R3" s="78"/>
      <c r="S3" s="127">
        <v>46140</v>
      </c>
      <c r="V3" s="16"/>
      <c r="Y3" s="16"/>
      <c r="Z3" s="16"/>
      <c r="AC3" s="16"/>
      <c r="AD3" s="16"/>
      <c r="AE3" s="16"/>
      <c r="AF3" s="126">
        <v>46107</v>
      </c>
      <c r="AG3" s="126">
        <v>46140</v>
      </c>
      <c r="AJ3" s="78">
        <v>2023</v>
      </c>
      <c r="AK3" s="78">
        <v>2023</v>
      </c>
      <c r="AL3" s="78">
        <v>2023</v>
      </c>
    </row>
    <row r="4" spans="1:38" ht="15" customHeight="1">
      <c r="C4" s="28" t="s">
        <v>266</v>
      </c>
      <c r="D4" s="28" t="s">
        <v>287</v>
      </c>
      <c r="E4" s="28" t="s">
        <v>296</v>
      </c>
      <c r="F4" s="28" t="s">
        <v>296</v>
      </c>
      <c r="G4" s="28" t="s">
        <v>296</v>
      </c>
      <c r="H4" s="28" t="s">
        <v>309</v>
      </c>
      <c r="I4" s="28" t="s">
        <v>319</v>
      </c>
      <c r="J4" s="28" t="s">
        <v>109</v>
      </c>
      <c r="K4" s="28" t="s">
        <v>103</v>
      </c>
      <c r="L4" s="28" t="s">
        <v>59</v>
      </c>
      <c r="O4" s="28" t="s">
        <v>296</v>
      </c>
      <c r="P4" s="28" t="s">
        <v>296</v>
      </c>
      <c r="Q4" s="28" t="s">
        <v>309</v>
      </c>
      <c r="R4" s="28" t="s">
        <v>319</v>
      </c>
      <c r="S4" s="28" t="s">
        <v>103</v>
      </c>
      <c r="V4" s="28" t="s">
        <v>213</v>
      </c>
      <c r="Y4" s="28" t="s">
        <v>266</v>
      </c>
      <c r="Z4" s="28" t="s">
        <v>116</v>
      </c>
      <c r="AC4" s="28" t="s">
        <v>309</v>
      </c>
      <c r="AD4" s="28" t="s">
        <v>319</v>
      </c>
      <c r="AE4" s="28" t="s">
        <v>109</v>
      </c>
      <c r="AF4" s="28" t="s">
        <v>103</v>
      </c>
      <c r="AG4" s="28" t="s">
        <v>103</v>
      </c>
      <c r="AJ4" s="28" t="s">
        <v>223</v>
      </c>
      <c r="AK4" s="28" t="s">
        <v>223</v>
      </c>
      <c r="AL4" s="28" t="s">
        <v>223</v>
      </c>
    </row>
    <row r="5" spans="1:38" ht="28.15" customHeight="1">
      <c r="A5" s="19" t="s">
        <v>192</v>
      </c>
      <c r="B5" s="22" t="s">
        <v>23</v>
      </c>
      <c r="C5" s="68" t="s">
        <v>50</v>
      </c>
      <c r="D5" s="68" t="s">
        <v>50</v>
      </c>
      <c r="E5" s="68" t="s">
        <v>306</v>
      </c>
      <c r="F5" s="68" t="s">
        <v>307</v>
      </c>
      <c r="G5" s="68" t="s">
        <v>308</v>
      </c>
      <c r="H5" s="68" t="s">
        <v>50</v>
      </c>
      <c r="I5" s="68" t="s">
        <v>50</v>
      </c>
      <c r="J5" s="68" t="s">
        <v>50</v>
      </c>
      <c r="K5" s="68" t="s">
        <v>50</v>
      </c>
      <c r="L5" s="68" t="s">
        <v>50</v>
      </c>
      <c r="N5" s="19" t="s">
        <v>192</v>
      </c>
      <c r="O5" s="68" t="s">
        <v>315</v>
      </c>
      <c r="P5" s="68" t="s">
        <v>316</v>
      </c>
      <c r="Q5" s="68" t="s">
        <v>51</v>
      </c>
      <c r="R5" s="68" t="s">
        <v>51</v>
      </c>
      <c r="S5" s="68" t="s">
        <v>51</v>
      </c>
      <c r="U5" s="19" t="s">
        <v>192</v>
      </c>
      <c r="V5" s="68" t="s">
        <v>218</v>
      </c>
      <c r="X5" s="19" t="s">
        <v>192</v>
      </c>
      <c r="Y5" s="68" t="s">
        <v>286</v>
      </c>
      <c r="Z5" s="68" t="s">
        <v>286</v>
      </c>
      <c r="AB5" s="19" t="s">
        <v>192</v>
      </c>
      <c r="AC5" s="68" t="s">
        <v>318</v>
      </c>
      <c r="AD5" s="68" t="s">
        <v>318</v>
      </c>
      <c r="AE5" s="68" t="s">
        <v>318</v>
      </c>
      <c r="AF5" s="68" t="s">
        <v>318</v>
      </c>
      <c r="AG5" s="68" t="s">
        <v>318</v>
      </c>
      <c r="AI5" s="19" t="s">
        <v>192</v>
      </c>
      <c r="AJ5" s="68" t="s">
        <v>224</v>
      </c>
      <c r="AK5" s="68" t="s">
        <v>225</v>
      </c>
      <c r="AL5" s="68" t="s">
        <v>226</v>
      </c>
    </row>
    <row r="6" spans="1:38" ht="15" customHeight="1">
      <c r="A6" s="72">
        <v>9901</v>
      </c>
      <c r="B6" s="79" t="s">
        <v>54</v>
      </c>
      <c r="C6" s="45" t="s">
        <v>276</v>
      </c>
      <c r="D6" s="45" t="s">
        <v>283</v>
      </c>
      <c r="E6" s="45">
        <v>7</v>
      </c>
      <c r="F6" s="45">
        <v>8.5</v>
      </c>
      <c r="G6" s="45">
        <v>8.5</v>
      </c>
      <c r="H6" s="45">
        <v>7</v>
      </c>
      <c r="I6" s="45">
        <v>3</v>
      </c>
      <c r="J6" s="45">
        <v>80</v>
      </c>
      <c r="K6" s="45" t="s">
        <v>376</v>
      </c>
      <c r="L6" s="45" t="s">
        <v>292</v>
      </c>
      <c r="N6" s="72">
        <v>9901</v>
      </c>
      <c r="O6" s="45"/>
      <c r="P6" s="45"/>
      <c r="Q6" s="45">
        <v>1</v>
      </c>
      <c r="R6" s="45">
        <v>5</v>
      </c>
      <c r="S6" s="45" t="s">
        <v>373</v>
      </c>
      <c r="U6" s="72">
        <v>9901</v>
      </c>
      <c r="V6" s="45"/>
      <c r="X6" s="72">
        <v>9901</v>
      </c>
      <c r="Y6" s="45">
        <v>4</v>
      </c>
      <c r="Z6" s="45">
        <v>4</v>
      </c>
      <c r="AB6" s="72">
        <v>9901</v>
      </c>
      <c r="AC6" s="45">
        <v>3</v>
      </c>
      <c r="AD6" s="45">
        <v>3</v>
      </c>
      <c r="AE6" s="45">
        <v>10</v>
      </c>
      <c r="AF6" s="45">
        <v>61</v>
      </c>
      <c r="AG6" s="45">
        <v>82</v>
      </c>
      <c r="AI6" s="72">
        <v>9901</v>
      </c>
      <c r="AJ6" s="45"/>
      <c r="AK6" s="45"/>
      <c r="AL6" s="45"/>
    </row>
    <row r="7" spans="1:38" ht="15" customHeight="1">
      <c r="A7" s="73">
        <v>9902</v>
      </c>
      <c r="B7" s="80" t="s">
        <v>68</v>
      </c>
      <c r="C7" s="46" t="s">
        <v>277</v>
      </c>
      <c r="D7" s="46" t="s">
        <v>92</v>
      </c>
      <c r="E7" s="46">
        <v>2.5</v>
      </c>
      <c r="F7" s="46">
        <v>6</v>
      </c>
      <c r="G7" s="46">
        <v>6</v>
      </c>
      <c r="H7" s="46">
        <v>4</v>
      </c>
      <c r="I7" s="46">
        <v>1</v>
      </c>
      <c r="J7" s="46">
        <v>50</v>
      </c>
      <c r="K7" s="46">
        <v>0</v>
      </c>
      <c r="L7" s="46" t="s">
        <v>206</v>
      </c>
      <c r="N7" s="73">
        <v>9902</v>
      </c>
      <c r="O7" s="46">
        <v>3.5</v>
      </c>
      <c r="P7" s="46">
        <v>5.5</v>
      </c>
      <c r="Q7" s="46">
        <v>3</v>
      </c>
      <c r="R7" s="46">
        <v>4</v>
      </c>
      <c r="S7" s="46" t="s">
        <v>374</v>
      </c>
      <c r="U7" s="73">
        <v>9902</v>
      </c>
      <c r="V7" s="46"/>
      <c r="X7" s="73">
        <v>9902</v>
      </c>
      <c r="Y7" s="46">
        <v>4</v>
      </c>
      <c r="Z7" s="46">
        <v>6</v>
      </c>
      <c r="AB7" s="73">
        <v>9902</v>
      </c>
      <c r="AC7" s="46">
        <v>4</v>
      </c>
      <c r="AD7" s="46">
        <v>3</v>
      </c>
      <c r="AE7" s="46">
        <v>5</v>
      </c>
      <c r="AF7" s="46">
        <v>41</v>
      </c>
      <c r="AG7" s="46">
        <v>71</v>
      </c>
      <c r="AI7" s="73">
        <v>9902</v>
      </c>
      <c r="AJ7" s="46"/>
      <c r="AK7" s="46"/>
      <c r="AL7" s="46"/>
    </row>
    <row r="8" spans="1:38" ht="15" customHeight="1">
      <c r="A8" s="73">
        <v>9903</v>
      </c>
      <c r="B8" s="80" t="s">
        <v>55</v>
      </c>
      <c r="C8" s="46" t="s">
        <v>278</v>
      </c>
      <c r="D8" s="46" t="s">
        <v>115</v>
      </c>
      <c r="E8" s="46">
        <v>1.5</v>
      </c>
      <c r="F8" s="46">
        <v>1.5</v>
      </c>
      <c r="G8" s="46">
        <v>1.5</v>
      </c>
      <c r="H8" s="46">
        <v>1</v>
      </c>
      <c r="I8" s="46">
        <v>2</v>
      </c>
      <c r="J8" s="46">
        <v>10</v>
      </c>
      <c r="K8" s="46">
        <v>0</v>
      </c>
      <c r="L8" s="46" t="s">
        <v>93</v>
      </c>
      <c r="N8" s="73">
        <v>9903</v>
      </c>
      <c r="O8" s="46">
        <v>4.5</v>
      </c>
      <c r="P8" s="46">
        <v>6.5</v>
      </c>
      <c r="Q8" s="46">
        <v>5</v>
      </c>
      <c r="R8" s="46">
        <v>5</v>
      </c>
      <c r="S8" s="46" t="s">
        <v>375</v>
      </c>
      <c r="U8" s="73">
        <v>9903</v>
      </c>
      <c r="V8" s="46"/>
      <c r="X8" s="73">
        <v>9903</v>
      </c>
      <c r="Y8" s="46">
        <v>7</v>
      </c>
      <c r="Z8" s="46">
        <v>3.5</v>
      </c>
      <c r="AB8" s="73">
        <v>9903</v>
      </c>
      <c r="AC8" s="46">
        <v>4</v>
      </c>
      <c r="AD8" s="46">
        <v>3</v>
      </c>
      <c r="AE8" s="46">
        <v>5</v>
      </c>
      <c r="AF8" s="46">
        <v>51</v>
      </c>
      <c r="AG8" s="46">
        <v>81</v>
      </c>
      <c r="AI8" s="73">
        <v>9903</v>
      </c>
      <c r="AJ8" s="46"/>
      <c r="AK8" s="46"/>
      <c r="AL8" s="46"/>
    </row>
    <row r="9" spans="1:38" ht="15" customHeight="1">
      <c r="A9" s="73">
        <v>9904</v>
      </c>
      <c r="B9" s="80" t="s">
        <v>27</v>
      </c>
      <c r="C9" s="46" t="s">
        <v>279</v>
      </c>
      <c r="D9" s="46" t="s">
        <v>278</v>
      </c>
      <c r="E9" s="46">
        <v>1</v>
      </c>
      <c r="F9" s="46">
        <v>1</v>
      </c>
      <c r="G9" s="46">
        <v>1</v>
      </c>
      <c r="H9" s="46">
        <v>3</v>
      </c>
      <c r="I9" s="46">
        <v>1</v>
      </c>
      <c r="J9" s="46">
        <v>60</v>
      </c>
      <c r="K9" s="46">
        <v>0</v>
      </c>
      <c r="L9" s="46" t="s">
        <v>93</v>
      </c>
      <c r="N9" s="73">
        <v>9904</v>
      </c>
      <c r="O9" s="46">
        <v>4</v>
      </c>
      <c r="P9" s="46">
        <v>6.5</v>
      </c>
      <c r="Q9" s="46">
        <v>2</v>
      </c>
      <c r="R9" s="46">
        <v>2</v>
      </c>
      <c r="S9" s="46" t="s">
        <v>290</v>
      </c>
      <c r="U9" s="73">
        <v>9904</v>
      </c>
      <c r="V9" s="46"/>
      <c r="X9" s="73">
        <v>9904</v>
      </c>
      <c r="Y9" s="46">
        <v>4</v>
      </c>
      <c r="Z9" s="46">
        <v>6.5</v>
      </c>
      <c r="AB9" s="73">
        <v>9904</v>
      </c>
      <c r="AC9" s="46">
        <v>3</v>
      </c>
      <c r="AD9" s="46">
        <v>3</v>
      </c>
      <c r="AE9" s="46">
        <v>5</v>
      </c>
      <c r="AF9" s="46">
        <v>61</v>
      </c>
      <c r="AG9" s="46">
        <v>84</v>
      </c>
      <c r="AI9" s="73">
        <v>9904</v>
      </c>
      <c r="AJ9" s="46"/>
      <c r="AK9" s="46"/>
      <c r="AL9" s="46"/>
    </row>
    <row r="10" spans="1:38" ht="15" customHeight="1">
      <c r="A10" s="73">
        <v>9905</v>
      </c>
      <c r="B10" s="80" t="s">
        <v>129</v>
      </c>
      <c r="C10" s="46" t="s">
        <v>280</v>
      </c>
      <c r="D10" s="46" t="s">
        <v>289</v>
      </c>
      <c r="E10" s="46">
        <v>1.5</v>
      </c>
      <c r="F10" s="46">
        <v>2</v>
      </c>
      <c r="G10" s="46">
        <v>2</v>
      </c>
      <c r="H10" s="46">
        <v>1</v>
      </c>
      <c r="I10" s="46">
        <v>3</v>
      </c>
      <c r="J10" s="46">
        <v>10</v>
      </c>
      <c r="K10" s="46">
        <v>0</v>
      </c>
      <c r="L10" s="46" t="s">
        <v>93</v>
      </c>
      <c r="N10" s="73">
        <v>9905</v>
      </c>
      <c r="O10" s="46">
        <v>3</v>
      </c>
      <c r="P10" s="46">
        <v>4</v>
      </c>
      <c r="Q10" s="46">
        <v>2</v>
      </c>
      <c r="R10" s="46">
        <v>2</v>
      </c>
      <c r="S10" s="46">
        <v>0</v>
      </c>
      <c r="U10" s="73">
        <v>9905</v>
      </c>
      <c r="V10" s="46" t="s">
        <v>219</v>
      </c>
      <c r="X10" s="73">
        <v>9905</v>
      </c>
      <c r="Y10" s="46">
        <v>6</v>
      </c>
      <c r="Z10" s="46">
        <v>7</v>
      </c>
      <c r="AB10" s="73">
        <v>9905</v>
      </c>
      <c r="AC10" s="46">
        <v>2</v>
      </c>
      <c r="AD10" s="46">
        <v>2</v>
      </c>
      <c r="AE10" s="46">
        <v>5</v>
      </c>
      <c r="AF10" s="46">
        <v>0</v>
      </c>
      <c r="AG10" s="46">
        <v>51</v>
      </c>
      <c r="AI10" s="73">
        <v>9905</v>
      </c>
      <c r="AJ10" s="46"/>
      <c r="AK10" s="46" t="s">
        <v>227</v>
      </c>
      <c r="AL10" s="46"/>
    </row>
    <row r="11" spans="1:38" ht="15" customHeight="1">
      <c r="A11" s="73">
        <v>9906</v>
      </c>
      <c r="B11" s="80" t="s">
        <v>133</v>
      </c>
      <c r="C11" s="47" t="s">
        <v>279</v>
      </c>
      <c r="D11" s="47" t="s">
        <v>281</v>
      </c>
      <c r="E11" s="47">
        <v>5.5</v>
      </c>
      <c r="F11" s="47">
        <v>8</v>
      </c>
      <c r="G11" s="47">
        <v>8</v>
      </c>
      <c r="H11" s="47">
        <v>5</v>
      </c>
      <c r="I11" s="47">
        <v>4</v>
      </c>
      <c r="J11" s="47">
        <v>60</v>
      </c>
      <c r="K11" s="47">
        <v>0</v>
      </c>
      <c r="L11" s="47" t="s">
        <v>93</v>
      </c>
      <c r="N11" s="73">
        <v>9906</v>
      </c>
      <c r="O11" s="47"/>
      <c r="P11" s="47"/>
      <c r="Q11" s="47">
        <v>4</v>
      </c>
      <c r="R11" s="47">
        <v>2</v>
      </c>
      <c r="S11" s="47">
        <v>0</v>
      </c>
      <c r="U11" s="73">
        <v>9906</v>
      </c>
      <c r="V11" s="47" t="s">
        <v>220</v>
      </c>
      <c r="X11" s="73">
        <v>9906</v>
      </c>
      <c r="Y11" s="47">
        <v>3</v>
      </c>
      <c r="Z11" s="47">
        <v>6</v>
      </c>
      <c r="AB11" s="73">
        <v>9906</v>
      </c>
      <c r="AC11" s="47">
        <v>4</v>
      </c>
      <c r="AD11" s="47">
        <v>3</v>
      </c>
      <c r="AE11" s="47">
        <v>10</v>
      </c>
      <c r="AF11" s="47">
        <v>72</v>
      </c>
      <c r="AG11" s="47">
        <v>82</v>
      </c>
      <c r="AI11" s="73">
        <v>9906</v>
      </c>
      <c r="AJ11" s="47" t="s">
        <v>227</v>
      </c>
      <c r="AK11" s="47"/>
      <c r="AL11" s="47"/>
    </row>
    <row r="12" spans="1:38" ht="15" customHeight="1">
      <c r="A12" s="73">
        <v>9907</v>
      </c>
      <c r="B12" s="80" t="s">
        <v>136</v>
      </c>
      <c r="C12" s="47" t="s">
        <v>279</v>
      </c>
      <c r="D12" s="47" t="s">
        <v>221</v>
      </c>
      <c r="E12" s="47">
        <v>5.5</v>
      </c>
      <c r="F12" s="47">
        <v>7.5</v>
      </c>
      <c r="G12" s="47">
        <v>7.5</v>
      </c>
      <c r="H12" s="47">
        <v>5</v>
      </c>
      <c r="I12" s="47">
        <v>2</v>
      </c>
      <c r="J12" s="47">
        <v>20</v>
      </c>
      <c r="K12" s="47">
        <v>0</v>
      </c>
      <c r="L12" s="47" t="s">
        <v>291</v>
      </c>
      <c r="N12" s="73">
        <v>9907</v>
      </c>
      <c r="O12" s="47"/>
      <c r="P12" s="47"/>
      <c r="Q12" s="47">
        <v>2</v>
      </c>
      <c r="R12" s="47">
        <v>1</v>
      </c>
      <c r="S12" s="47">
        <v>0</v>
      </c>
      <c r="U12" s="73">
        <v>9907</v>
      </c>
      <c r="V12" s="47" t="s">
        <v>219</v>
      </c>
      <c r="X12" s="73">
        <v>9907</v>
      </c>
      <c r="Y12" s="47">
        <v>3</v>
      </c>
      <c r="Z12" s="47">
        <v>8</v>
      </c>
      <c r="AB12" s="73">
        <v>9907</v>
      </c>
      <c r="AC12" s="47">
        <v>3</v>
      </c>
      <c r="AD12" s="47">
        <v>2</v>
      </c>
      <c r="AE12" s="47">
        <v>0</v>
      </c>
      <c r="AF12" s="47">
        <v>51</v>
      </c>
      <c r="AG12" s="47">
        <v>82</v>
      </c>
      <c r="AI12" s="73">
        <v>9907</v>
      </c>
      <c r="AJ12" s="47"/>
      <c r="AK12" s="47" t="s">
        <v>227</v>
      </c>
      <c r="AL12" s="47" t="s">
        <v>228</v>
      </c>
    </row>
    <row r="13" spans="1:38" ht="15" customHeight="1">
      <c r="A13" s="73">
        <v>9908</v>
      </c>
      <c r="B13" s="80" t="s">
        <v>139</v>
      </c>
      <c r="C13" s="47" t="s">
        <v>279</v>
      </c>
      <c r="D13" s="47" t="s">
        <v>290</v>
      </c>
      <c r="E13" s="47">
        <v>1.5</v>
      </c>
      <c r="F13" s="47">
        <v>1.5</v>
      </c>
      <c r="G13" s="47">
        <v>1.5</v>
      </c>
      <c r="H13" s="47">
        <v>1</v>
      </c>
      <c r="I13" s="47">
        <v>1</v>
      </c>
      <c r="J13" s="47">
        <v>50</v>
      </c>
      <c r="K13" s="47">
        <v>0</v>
      </c>
      <c r="L13" s="47" t="s">
        <v>93</v>
      </c>
      <c r="N13" s="73">
        <v>9908</v>
      </c>
      <c r="O13" s="47">
        <v>1.5</v>
      </c>
      <c r="P13" s="47">
        <v>2.5</v>
      </c>
      <c r="Q13" s="47">
        <v>2</v>
      </c>
      <c r="R13" s="47">
        <v>1</v>
      </c>
      <c r="S13" s="47">
        <v>0</v>
      </c>
      <c r="U13" s="73">
        <v>9908</v>
      </c>
      <c r="V13" s="47" t="s">
        <v>219</v>
      </c>
      <c r="X13" s="73">
        <v>9908</v>
      </c>
      <c r="Y13" s="47">
        <v>4</v>
      </c>
      <c r="Z13" s="47">
        <v>5.5</v>
      </c>
      <c r="AB13" s="73">
        <v>9908</v>
      </c>
      <c r="AC13" s="47">
        <v>4</v>
      </c>
      <c r="AD13" s="47">
        <v>2</v>
      </c>
      <c r="AE13" s="47">
        <v>5</v>
      </c>
      <c r="AF13" s="47">
        <v>41</v>
      </c>
      <c r="AG13" s="47">
        <v>71</v>
      </c>
      <c r="AI13" s="73">
        <v>9908</v>
      </c>
      <c r="AJ13" s="47"/>
      <c r="AK13" s="47"/>
      <c r="AL13" s="47"/>
    </row>
    <row r="14" spans="1:38" ht="15" customHeight="1">
      <c r="A14" s="73">
        <v>9909</v>
      </c>
      <c r="B14" s="80" t="s">
        <v>142</v>
      </c>
      <c r="C14" s="46" t="s">
        <v>281</v>
      </c>
      <c r="D14" s="46" t="s">
        <v>284</v>
      </c>
      <c r="E14" s="46">
        <v>1.5</v>
      </c>
      <c r="F14" s="46">
        <v>1.5</v>
      </c>
      <c r="G14" s="46">
        <v>1.5</v>
      </c>
      <c r="H14" s="46">
        <v>2</v>
      </c>
      <c r="I14" s="46">
        <v>2</v>
      </c>
      <c r="J14" s="46">
        <v>90</v>
      </c>
      <c r="K14" s="46">
        <v>0</v>
      </c>
      <c r="L14" s="46" t="s">
        <v>93</v>
      </c>
      <c r="N14" s="73">
        <v>9909</v>
      </c>
      <c r="O14" s="46">
        <v>3.5</v>
      </c>
      <c r="P14" s="46">
        <v>3.5</v>
      </c>
      <c r="Q14" s="46">
        <v>1</v>
      </c>
      <c r="R14" s="46">
        <v>2</v>
      </c>
      <c r="S14" s="46">
        <v>0</v>
      </c>
      <c r="U14" s="73">
        <v>9909</v>
      </c>
      <c r="V14" s="46" t="s">
        <v>219</v>
      </c>
      <c r="X14" s="73">
        <v>9909</v>
      </c>
      <c r="Y14" s="46">
        <v>3</v>
      </c>
      <c r="Z14" s="46">
        <v>5</v>
      </c>
      <c r="AB14" s="73">
        <v>9909</v>
      </c>
      <c r="AC14" s="46">
        <v>4</v>
      </c>
      <c r="AD14" s="46">
        <v>3</v>
      </c>
      <c r="AE14" s="46">
        <v>10</v>
      </c>
      <c r="AF14" s="46">
        <v>51</v>
      </c>
      <c r="AG14" s="46">
        <v>71</v>
      </c>
      <c r="AI14" s="73">
        <v>9909</v>
      </c>
      <c r="AJ14" s="46"/>
      <c r="AK14" s="46"/>
      <c r="AL14" s="46"/>
    </row>
    <row r="15" spans="1:38" ht="15" customHeight="1">
      <c r="A15" s="74">
        <v>9910</v>
      </c>
      <c r="B15" s="81" t="s">
        <v>145</v>
      </c>
      <c r="C15" s="48" t="s">
        <v>220</v>
      </c>
      <c r="D15" s="48" t="s">
        <v>220</v>
      </c>
      <c r="E15" s="48">
        <v>1.5</v>
      </c>
      <c r="F15" s="48">
        <v>1.5</v>
      </c>
      <c r="G15" s="48">
        <v>1.5</v>
      </c>
      <c r="H15" s="48">
        <v>1</v>
      </c>
      <c r="I15" s="48">
        <v>1</v>
      </c>
      <c r="J15" s="48">
        <v>10</v>
      </c>
      <c r="K15" s="48">
        <v>0</v>
      </c>
      <c r="L15" s="48" t="s">
        <v>93</v>
      </c>
      <c r="N15" s="74">
        <v>9910</v>
      </c>
      <c r="O15" s="48">
        <v>3.5</v>
      </c>
      <c r="P15" s="48">
        <v>5.5</v>
      </c>
      <c r="Q15" s="48">
        <v>4</v>
      </c>
      <c r="R15" s="48">
        <v>2</v>
      </c>
      <c r="S15" s="48">
        <v>0</v>
      </c>
      <c r="U15" s="74">
        <v>9910</v>
      </c>
      <c r="V15" s="48" t="s">
        <v>220</v>
      </c>
      <c r="X15" s="74">
        <v>9910</v>
      </c>
      <c r="Y15" s="48">
        <v>5</v>
      </c>
      <c r="Z15" s="48">
        <v>8</v>
      </c>
      <c r="AB15" s="74">
        <v>9910</v>
      </c>
      <c r="AC15" s="48">
        <v>4</v>
      </c>
      <c r="AD15" s="48">
        <v>3</v>
      </c>
      <c r="AE15" s="48">
        <v>10</v>
      </c>
      <c r="AF15" s="48">
        <v>51</v>
      </c>
      <c r="AG15" s="48">
        <v>81</v>
      </c>
      <c r="AI15" s="74">
        <v>9910</v>
      </c>
      <c r="AJ15" s="48"/>
      <c r="AK15" s="48"/>
      <c r="AL15" s="48"/>
    </row>
    <row r="16" spans="1:38" ht="15" customHeight="1">
      <c r="A16" s="72">
        <v>9911</v>
      </c>
      <c r="B16" s="79" t="s">
        <v>145</v>
      </c>
      <c r="C16" s="45" t="s">
        <v>220</v>
      </c>
      <c r="D16" s="45" t="s">
        <v>289</v>
      </c>
      <c r="E16" s="45">
        <v>1</v>
      </c>
      <c r="F16" s="45">
        <v>4.5</v>
      </c>
      <c r="G16" s="45">
        <v>4.5</v>
      </c>
      <c r="H16" s="45">
        <v>1</v>
      </c>
      <c r="I16" s="45">
        <v>1</v>
      </c>
      <c r="J16" s="45">
        <v>10</v>
      </c>
      <c r="K16" s="45">
        <v>0</v>
      </c>
      <c r="L16" s="45" t="s">
        <v>93</v>
      </c>
      <c r="N16" s="72">
        <v>9911</v>
      </c>
      <c r="O16" s="45">
        <v>2.5</v>
      </c>
      <c r="P16" s="45">
        <v>5</v>
      </c>
      <c r="Q16" s="45">
        <v>3</v>
      </c>
      <c r="R16" s="45">
        <v>3</v>
      </c>
      <c r="S16" s="45">
        <v>0</v>
      </c>
      <c r="U16" s="72">
        <v>9911</v>
      </c>
      <c r="V16" s="45" t="s">
        <v>220</v>
      </c>
      <c r="X16" s="72">
        <v>9911</v>
      </c>
      <c r="Y16" s="45">
        <v>6</v>
      </c>
      <c r="Z16" s="45">
        <v>7.5</v>
      </c>
      <c r="AB16" s="72">
        <v>9911</v>
      </c>
      <c r="AC16" s="45">
        <v>3</v>
      </c>
      <c r="AD16" s="45">
        <v>2</v>
      </c>
      <c r="AE16" s="45">
        <v>10</v>
      </c>
      <c r="AF16" s="45">
        <v>0</v>
      </c>
      <c r="AG16" s="45">
        <v>81</v>
      </c>
      <c r="AI16" s="72">
        <v>9911</v>
      </c>
      <c r="AJ16" s="45" t="s">
        <v>227</v>
      </c>
      <c r="AK16" s="45"/>
      <c r="AL16" s="45"/>
    </row>
    <row r="17" spans="1:38" ht="15" customHeight="1">
      <c r="A17" s="73">
        <v>9912</v>
      </c>
      <c r="B17" s="80" t="s">
        <v>148</v>
      </c>
      <c r="C17" s="46" t="s">
        <v>92</v>
      </c>
      <c r="D17" s="46" t="s">
        <v>281</v>
      </c>
      <c r="E17" s="46">
        <v>4</v>
      </c>
      <c r="F17" s="46">
        <v>6</v>
      </c>
      <c r="G17" s="46">
        <v>6</v>
      </c>
      <c r="H17" s="46">
        <v>5</v>
      </c>
      <c r="I17" s="46">
        <v>2</v>
      </c>
      <c r="J17" s="46">
        <v>0</v>
      </c>
      <c r="K17" s="46">
        <v>0</v>
      </c>
      <c r="L17" s="46" t="s">
        <v>93</v>
      </c>
      <c r="N17" s="73">
        <v>9912</v>
      </c>
      <c r="O17" s="46">
        <v>1.5</v>
      </c>
      <c r="P17" s="46">
        <v>1.5</v>
      </c>
      <c r="Q17" s="46">
        <v>2</v>
      </c>
      <c r="R17" s="46">
        <v>1</v>
      </c>
      <c r="S17" s="46">
        <v>0</v>
      </c>
      <c r="U17" s="73">
        <v>9912</v>
      </c>
      <c r="V17" s="46" t="s">
        <v>220</v>
      </c>
      <c r="X17" s="73">
        <v>9912</v>
      </c>
      <c r="Y17" s="46">
        <v>4</v>
      </c>
      <c r="Z17" s="46">
        <v>5</v>
      </c>
      <c r="AB17" s="73">
        <v>9912</v>
      </c>
      <c r="AC17" s="46">
        <v>3</v>
      </c>
      <c r="AD17" s="46">
        <v>2</v>
      </c>
      <c r="AE17" s="46">
        <v>10</v>
      </c>
      <c r="AF17" s="46">
        <v>41</v>
      </c>
      <c r="AG17" s="46">
        <v>41</v>
      </c>
      <c r="AI17" s="73">
        <v>9912</v>
      </c>
      <c r="AJ17" s="46"/>
      <c r="AK17" s="46"/>
      <c r="AL17" s="46" t="s">
        <v>228</v>
      </c>
    </row>
    <row r="18" spans="1:38" ht="15" customHeight="1">
      <c r="A18" s="73">
        <v>9913</v>
      </c>
      <c r="B18" s="80" t="s">
        <v>148</v>
      </c>
      <c r="C18" s="46" t="s">
        <v>220</v>
      </c>
      <c r="D18" s="46" t="s">
        <v>292</v>
      </c>
      <c r="E18" s="46">
        <v>4.5</v>
      </c>
      <c r="F18" s="46">
        <v>5.5</v>
      </c>
      <c r="G18" s="46">
        <v>5.5</v>
      </c>
      <c r="H18" s="46">
        <v>4</v>
      </c>
      <c r="I18" s="46">
        <v>2</v>
      </c>
      <c r="J18" s="46">
        <v>0</v>
      </c>
      <c r="K18" s="46">
        <v>0</v>
      </c>
      <c r="L18" s="46" t="s">
        <v>93</v>
      </c>
      <c r="N18" s="73">
        <v>9913</v>
      </c>
      <c r="O18" s="46">
        <v>1.5</v>
      </c>
      <c r="P18" s="46">
        <v>1.5</v>
      </c>
      <c r="Q18" s="46">
        <v>1</v>
      </c>
      <c r="R18" s="46">
        <v>1</v>
      </c>
      <c r="S18" s="46">
        <v>0</v>
      </c>
      <c r="U18" s="73">
        <v>9913</v>
      </c>
      <c r="V18" s="46" t="s">
        <v>220</v>
      </c>
      <c r="X18" s="73">
        <v>9913</v>
      </c>
      <c r="Y18" s="46">
        <v>4</v>
      </c>
      <c r="Z18" s="46">
        <v>5</v>
      </c>
      <c r="AB18" s="73">
        <v>9913</v>
      </c>
      <c r="AC18" s="46">
        <v>4</v>
      </c>
      <c r="AD18" s="46">
        <v>2</v>
      </c>
      <c r="AE18" s="46">
        <v>0</v>
      </c>
      <c r="AF18" s="46">
        <v>51</v>
      </c>
      <c r="AG18" s="46">
        <v>71</v>
      </c>
      <c r="AI18" s="73">
        <v>9913</v>
      </c>
      <c r="AJ18" s="46"/>
      <c r="AK18" s="46" t="s">
        <v>227</v>
      </c>
      <c r="AL18" s="46"/>
    </row>
    <row r="19" spans="1:38" ht="15" customHeight="1">
      <c r="A19" s="73">
        <v>9914</v>
      </c>
      <c r="B19" s="80" t="s">
        <v>151</v>
      </c>
      <c r="C19" s="46" t="s">
        <v>220</v>
      </c>
      <c r="D19" s="46" t="s">
        <v>295</v>
      </c>
      <c r="E19" s="46">
        <v>5.5</v>
      </c>
      <c r="F19" s="46">
        <v>8.5</v>
      </c>
      <c r="G19" s="46">
        <v>8.5</v>
      </c>
      <c r="H19" s="46">
        <v>6</v>
      </c>
      <c r="I19" s="46">
        <v>5</v>
      </c>
      <c r="J19" s="46">
        <v>20</v>
      </c>
      <c r="K19" s="46">
        <v>0</v>
      </c>
      <c r="L19" s="46" t="s">
        <v>93</v>
      </c>
      <c r="N19" s="73">
        <v>9914</v>
      </c>
      <c r="O19" s="46"/>
      <c r="P19" s="46"/>
      <c r="Q19" s="46">
        <v>1</v>
      </c>
      <c r="R19" s="46">
        <v>1</v>
      </c>
      <c r="S19" s="46">
        <v>0</v>
      </c>
      <c r="U19" s="73">
        <v>9914</v>
      </c>
      <c r="V19" s="46" t="s">
        <v>219</v>
      </c>
      <c r="X19" s="73">
        <v>9914</v>
      </c>
      <c r="Y19" s="46">
        <v>6</v>
      </c>
      <c r="Z19" s="46">
        <v>6</v>
      </c>
      <c r="AB19" s="73">
        <v>9914</v>
      </c>
      <c r="AC19" s="46">
        <v>3</v>
      </c>
      <c r="AD19" s="46">
        <v>2</v>
      </c>
      <c r="AE19" s="46">
        <v>10</v>
      </c>
      <c r="AF19" s="46">
        <v>72</v>
      </c>
      <c r="AG19" s="46">
        <v>81</v>
      </c>
      <c r="AI19" s="73">
        <v>9914</v>
      </c>
      <c r="AJ19" s="46"/>
      <c r="AK19" s="46"/>
      <c r="AL19" s="46"/>
    </row>
    <row r="20" spans="1:38" ht="15" customHeight="1">
      <c r="A20" s="73">
        <v>9915</v>
      </c>
      <c r="B20" s="80" t="s">
        <v>153</v>
      </c>
      <c r="C20" s="46" t="s">
        <v>282</v>
      </c>
      <c r="D20" s="46" t="s">
        <v>206</v>
      </c>
      <c r="E20" s="46">
        <v>1.5</v>
      </c>
      <c r="F20" s="46">
        <v>3.5</v>
      </c>
      <c r="G20" s="46">
        <v>3.5</v>
      </c>
      <c r="H20" s="46">
        <v>4</v>
      </c>
      <c r="I20" s="46">
        <v>1</v>
      </c>
      <c r="J20" s="46">
        <v>0</v>
      </c>
      <c r="K20" s="46">
        <v>0</v>
      </c>
      <c r="L20" s="46" t="s">
        <v>291</v>
      </c>
      <c r="N20" s="73">
        <v>9915</v>
      </c>
      <c r="O20" s="46">
        <v>1.5</v>
      </c>
      <c r="P20" s="46">
        <v>4.5</v>
      </c>
      <c r="Q20" s="46">
        <v>1</v>
      </c>
      <c r="R20" s="46">
        <v>3</v>
      </c>
      <c r="S20" s="46">
        <v>0</v>
      </c>
      <c r="U20" s="73">
        <v>9915</v>
      </c>
      <c r="V20" s="46" t="s">
        <v>220</v>
      </c>
      <c r="X20" s="73">
        <v>9915</v>
      </c>
      <c r="Y20" s="46">
        <v>5</v>
      </c>
      <c r="Z20" s="46">
        <v>8</v>
      </c>
      <c r="AB20" s="73">
        <v>9915</v>
      </c>
      <c r="AC20" s="46">
        <v>3</v>
      </c>
      <c r="AD20" s="46">
        <v>2</v>
      </c>
      <c r="AE20" s="46">
        <v>5</v>
      </c>
      <c r="AF20" s="46">
        <v>0</v>
      </c>
      <c r="AG20" s="46">
        <v>41</v>
      </c>
      <c r="AI20" s="73">
        <v>9915</v>
      </c>
      <c r="AJ20" s="46"/>
      <c r="AK20" s="46"/>
      <c r="AL20" s="46"/>
    </row>
    <row r="21" spans="1:38" ht="15" customHeight="1">
      <c r="A21" s="73">
        <v>9916</v>
      </c>
      <c r="B21" s="80" t="s">
        <v>155</v>
      </c>
      <c r="C21" s="47" t="s">
        <v>220</v>
      </c>
      <c r="D21" s="47" t="s">
        <v>289</v>
      </c>
      <c r="E21" s="47">
        <v>1</v>
      </c>
      <c r="F21" s="47">
        <v>1</v>
      </c>
      <c r="G21" s="47">
        <v>1</v>
      </c>
      <c r="H21" s="47">
        <v>1</v>
      </c>
      <c r="I21" s="47">
        <v>1</v>
      </c>
      <c r="J21" s="47">
        <v>10</v>
      </c>
      <c r="K21" s="47">
        <v>0</v>
      </c>
      <c r="L21" s="47" t="s">
        <v>93</v>
      </c>
      <c r="N21" s="73">
        <v>9916</v>
      </c>
      <c r="O21" s="47">
        <v>1.5</v>
      </c>
      <c r="P21" s="47">
        <v>1.5</v>
      </c>
      <c r="Q21" s="47">
        <v>1</v>
      </c>
      <c r="R21" s="47">
        <v>1</v>
      </c>
      <c r="S21" s="47">
        <v>0</v>
      </c>
      <c r="U21" s="73">
        <v>9916</v>
      </c>
      <c r="V21" s="47" t="s">
        <v>220</v>
      </c>
      <c r="X21" s="73">
        <v>9916</v>
      </c>
      <c r="Y21" s="47">
        <v>5</v>
      </c>
      <c r="Z21" s="47">
        <v>8</v>
      </c>
      <c r="AB21" s="73">
        <v>9916</v>
      </c>
      <c r="AC21" s="47">
        <v>2.5</v>
      </c>
      <c r="AD21" s="47">
        <v>3</v>
      </c>
      <c r="AE21" s="47">
        <v>10</v>
      </c>
      <c r="AF21" s="47">
        <v>62</v>
      </c>
      <c r="AG21" s="47">
        <v>82</v>
      </c>
      <c r="AI21" s="73">
        <v>9916</v>
      </c>
      <c r="AJ21" s="47" t="s">
        <v>227</v>
      </c>
      <c r="AK21" s="47"/>
      <c r="AL21" s="47"/>
    </row>
    <row r="22" spans="1:38" ht="15" customHeight="1">
      <c r="A22" s="73">
        <v>9917</v>
      </c>
      <c r="B22" s="80" t="s">
        <v>157</v>
      </c>
      <c r="C22" s="47" t="s">
        <v>283</v>
      </c>
      <c r="D22" s="47" t="s">
        <v>281</v>
      </c>
      <c r="E22" s="47">
        <v>5</v>
      </c>
      <c r="F22" s="47">
        <v>7.5</v>
      </c>
      <c r="G22" s="47">
        <v>7.5</v>
      </c>
      <c r="H22" s="47">
        <v>5</v>
      </c>
      <c r="I22" s="47">
        <v>4</v>
      </c>
      <c r="J22" s="47">
        <v>60</v>
      </c>
      <c r="K22" s="47" t="s">
        <v>375</v>
      </c>
      <c r="L22" s="47" t="s">
        <v>93</v>
      </c>
      <c r="N22" s="73">
        <v>9917</v>
      </c>
      <c r="O22" s="47"/>
      <c r="P22" s="47"/>
      <c r="Q22" s="47">
        <v>5</v>
      </c>
      <c r="R22" s="47">
        <v>3</v>
      </c>
      <c r="S22" s="47">
        <v>0</v>
      </c>
      <c r="U22" s="73">
        <v>9917</v>
      </c>
      <c r="V22" s="47" t="s">
        <v>220</v>
      </c>
      <c r="X22" s="73">
        <v>9917</v>
      </c>
      <c r="Y22" s="47">
        <v>4</v>
      </c>
      <c r="Z22" s="47">
        <v>4.5</v>
      </c>
      <c r="AB22" s="73">
        <v>9917</v>
      </c>
      <c r="AC22" s="47">
        <v>2</v>
      </c>
      <c r="AD22" s="47">
        <v>2</v>
      </c>
      <c r="AE22" s="47">
        <v>5</v>
      </c>
      <c r="AF22" s="47">
        <v>31</v>
      </c>
      <c r="AG22" s="47">
        <v>61</v>
      </c>
      <c r="AI22" s="73">
        <v>9917</v>
      </c>
      <c r="AJ22" s="47"/>
      <c r="AK22" s="47"/>
      <c r="AL22" s="47"/>
    </row>
    <row r="23" spans="1:38" ht="15" customHeight="1">
      <c r="A23" s="73">
        <v>9918</v>
      </c>
      <c r="B23" s="80" t="s">
        <v>160</v>
      </c>
      <c r="C23" s="47" t="s">
        <v>284</v>
      </c>
      <c r="D23" s="47" t="s">
        <v>290</v>
      </c>
      <c r="E23" s="47">
        <v>3</v>
      </c>
      <c r="F23" s="47">
        <v>5.5</v>
      </c>
      <c r="G23" s="47">
        <v>5.5</v>
      </c>
      <c r="H23" s="47">
        <v>4</v>
      </c>
      <c r="I23" s="47">
        <v>3</v>
      </c>
      <c r="J23" s="47">
        <v>40</v>
      </c>
      <c r="K23" s="47">
        <v>0</v>
      </c>
      <c r="L23" s="47" t="s">
        <v>93</v>
      </c>
      <c r="N23" s="73">
        <v>9918</v>
      </c>
      <c r="O23" s="47">
        <v>1</v>
      </c>
      <c r="P23" s="47">
        <v>1</v>
      </c>
      <c r="Q23" s="47">
        <v>2</v>
      </c>
      <c r="R23" s="47">
        <v>3</v>
      </c>
      <c r="S23" s="47">
        <v>0</v>
      </c>
      <c r="U23" s="73">
        <v>9918</v>
      </c>
      <c r="V23" s="47" t="s">
        <v>219</v>
      </c>
      <c r="X23" s="73">
        <v>9918</v>
      </c>
      <c r="Y23" s="47">
        <v>4</v>
      </c>
      <c r="Z23" s="47">
        <v>7</v>
      </c>
      <c r="AB23" s="73">
        <v>9918</v>
      </c>
      <c r="AC23" s="47">
        <v>3</v>
      </c>
      <c r="AD23" s="47">
        <v>2</v>
      </c>
      <c r="AE23" s="47">
        <v>5</v>
      </c>
      <c r="AF23" s="47">
        <v>41</v>
      </c>
      <c r="AG23" s="47">
        <v>41</v>
      </c>
      <c r="AI23" s="73">
        <v>9918</v>
      </c>
      <c r="AJ23" s="47"/>
      <c r="AK23" s="47"/>
      <c r="AL23" s="47"/>
    </row>
    <row r="24" spans="1:38" ht="15" customHeight="1">
      <c r="A24" s="73">
        <v>9919</v>
      </c>
      <c r="B24" s="80" t="s">
        <v>162</v>
      </c>
      <c r="C24" s="46" t="s">
        <v>220</v>
      </c>
      <c r="D24" s="46" t="s">
        <v>289</v>
      </c>
      <c r="E24" s="46">
        <v>1</v>
      </c>
      <c r="F24" s="46">
        <v>1</v>
      </c>
      <c r="G24" s="46">
        <v>1</v>
      </c>
      <c r="H24" s="46">
        <v>1</v>
      </c>
      <c r="I24" s="46">
        <v>1</v>
      </c>
      <c r="J24" s="46">
        <v>30</v>
      </c>
      <c r="K24" s="46">
        <v>0</v>
      </c>
      <c r="L24" s="46" t="s">
        <v>93</v>
      </c>
      <c r="N24" s="73">
        <v>9919</v>
      </c>
      <c r="O24" s="46">
        <v>4</v>
      </c>
      <c r="P24" s="46">
        <v>5.5</v>
      </c>
      <c r="Q24" s="46">
        <v>1</v>
      </c>
      <c r="R24" s="46">
        <v>5</v>
      </c>
      <c r="S24" s="46">
        <v>0</v>
      </c>
      <c r="U24" s="73">
        <v>9919</v>
      </c>
      <c r="V24" s="46" t="s">
        <v>221</v>
      </c>
      <c r="X24" s="73">
        <v>9919</v>
      </c>
      <c r="Y24" s="46">
        <v>7</v>
      </c>
      <c r="Z24" s="46">
        <v>5</v>
      </c>
      <c r="AB24" s="73">
        <v>9919</v>
      </c>
      <c r="AC24" s="46">
        <v>2</v>
      </c>
      <c r="AD24" s="46">
        <v>2</v>
      </c>
      <c r="AE24" s="46">
        <v>5</v>
      </c>
      <c r="AF24" s="46">
        <v>72</v>
      </c>
      <c r="AG24" s="46">
        <v>86</v>
      </c>
      <c r="AI24" s="73">
        <v>9919</v>
      </c>
      <c r="AJ24" s="46"/>
      <c r="AK24" s="46"/>
      <c r="AL24" s="46"/>
    </row>
    <row r="25" spans="1:38" ht="15" customHeight="1">
      <c r="A25" s="74">
        <v>9920</v>
      </c>
      <c r="B25" s="81" t="s">
        <v>165</v>
      </c>
      <c r="C25" s="48" t="s">
        <v>220</v>
      </c>
      <c r="D25" s="48" t="s">
        <v>115</v>
      </c>
      <c r="E25" s="48">
        <v>1</v>
      </c>
      <c r="F25" s="48">
        <v>1</v>
      </c>
      <c r="G25" s="48">
        <v>1</v>
      </c>
      <c r="H25" s="48">
        <v>3</v>
      </c>
      <c r="I25" s="48">
        <v>1</v>
      </c>
      <c r="J25" s="48">
        <v>20</v>
      </c>
      <c r="K25" s="48">
        <v>0</v>
      </c>
      <c r="L25" s="48" t="s">
        <v>93</v>
      </c>
      <c r="N25" s="74">
        <v>9920</v>
      </c>
      <c r="O25" s="48">
        <v>3.5</v>
      </c>
      <c r="P25" s="48">
        <v>7</v>
      </c>
      <c r="Q25" s="48">
        <v>5</v>
      </c>
      <c r="R25" s="48">
        <v>5</v>
      </c>
      <c r="S25" s="48">
        <v>0</v>
      </c>
      <c r="U25" s="74">
        <v>9920</v>
      </c>
      <c r="V25" s="48" t="s">
        <v>220</v>
      </c>
      <c r="X25" s="74">
        <v>9920</v>
      </c>
      <c r="Y25" s="48">
        <v>5</v>
      </c>
      <c r="Z25" s="48">
        <v>7</v>
      </c>
      <c r="AB25" s="74">
        <v>9920</v>
      </c>
      <c r="AC25" s="48">
        <v>2</v>
      </c>
      <c r="AD25" s="48">
        <v>2</v>
      </c>
      <c r="AE25" s="48">
        <v>0</v>
      </c>
      <c r="AF25" s="48">
        <v>51</v>
      </c>
      <c r="AG25" s="48">
        <v>71</v>
      </c>
      <c r="AI25" s="74">
        <v>9920</v>
      </c>
      <c r="AJ25" s="48" t="s">
        <v>227</v>
      </c>
      <c r="AK25" s="48"/>
      <c r="AL25" s="48"/>
    </row>
    <row r="26" spans="1:38" ht="15" customHeight="1">
      <c r="A26" s="72">
        <v>9921</v>
      </c>
      <c r="B26" s="79" t="s">
        <v>168</v>
      </c>
      <c r="C26" s="45" t="s">
        <v>220</v>
      </c>
      <c r="D26" s="45" t="s">
        <v>281</v>
      </c>
      <c r="E26" s="45">
        <v>1</v>
      </c>
      <c r="F26" s="45">
        <v>1</v>
      </c>
      <c r="G26" s="45">
        <v>1</v>
      </c>
      <c r="H26" s="45">
        <v>1</v>
      </c>
      <c r="I26" s="45">
        <v>1</v>
      </c>
      <c r="J26" s="45">
        <v>50</v>
      </c>
      <c r="K26" s="45">
        <v>0</v>
      </c>
      <c r="L26" s="45" t="s">
        <v>93</v>
      </c>
      <c r="N26" s="72">
        <v>9921</v>
      </c>
      <c r="O26" s="45">
        <v>1.5</v>
      </c>
      <c r="P26" s="45">
        <v>1.5</v>
      </c>
      <c r="Q26" s="45">
        <v>1</v>
      </c>
      <c r="R26" s="45">
        <v>1</v>
      </c>
      <c r="S26" s="45">
        <v>0</v>
      </c>
      <c r="U26" s="72">
        <v>9921</v>
      </c>
      <c r="V26" s="45" t="s">
        <v>220</v>
      </c>
      <c r="X26" s="72">
        <v>9921</v>
      </c>
      <c r="Y26" s="45">
        <v>4</v>
      </c>
      <c r="Z26" s="45">
        <v>7</v>
      </c>
      <c r="AB26" s="72">
        <v>9921</v>
      </c>
      <c r="AC26" s="45">
        <v>2</v>
      </c>
      <c r="AD26" s="45">
        <v>3</v>
      </c>
      <c r="AE26" s="45">
        <v>5</v>
      </c>
      <c r="AF26" s="45">
        <v>41</v>
      </c>
      <c r="AG26" s="45">
        <v>51</v>
      </c>
      <c r="AI26" s="72">
        <v>9921</v>
      </c>
      <c r="AJ26" s="45"/>
      <c r="AK26" s="45"/>
      <c r="AL26" s="45" t="s">
        <v>228</v>
      </c>
    </row>
    <row r="27" spans="1:38" ht="15" customHeight="1">
      <c r="A27" s="73">
        <v>9922</v>
      </c>
      <c r="B27" s="80" t="s">
        <v>171</v>
      </c>
      <c r="C27" s="46" t="s">
        <v>220</v>
      </c>
      <c r="D27" s="46" t="s">
        <v>220</v>
      </c>
      <c r="E27" s="46">
        <v>1</v>
      </c>
      <c r="F27" s="46">
        <v>1</v>
      </c>
      <c r="G27" s="46">
        <v>1</v>
      </c>
      <c r="H27" s="46">
        <v>1</v>
      </c>
      <c r="I27" s="46">
        <v>1</v>
      </c>
      <c r="J27" s="46">
        <v>50</v>
      </c>
      <c r="K27" s="46">
        <v>0</v>
      </c>
      <c r="L27" s="46" t="s">
        <v>93</v>
      </c>
      <c r="N27" s="73">
        <v>9922</v>
      </c>
      <c r="O27" s="46">
        <v>3.5</v>
      </c>
      <c r="P27" s="46">
        <v>6</v>
      </c>
      <c r="Q27" s="46">
        <v>2</v>
      </c>
      <c r="R27" s="46">
        <v>2</v>
      </c>
      <c r="S27" s="46">
        <v>0</v>
      </c>
      <c r="U27" s="73">
        <v>9922</v>
      </c>
      <c r="V27" s="46" t="s">
        <v>220</v>
      </c>
      <c r="X27" s="73">
        <v>9922</v>
      </c>
      <c r="Y27" s="46">
        <v>4</v>
      </c>
      <c r="Z27" s="46">
        <v>6.5</v>
      </c>
      <c r="AB27" s="73">
        <v>9922</v>
      </c>
      <c r="AC27" s="46">
        <v>3</v>
      </c>
      <c r="AD27" s="46">
        <v>4</v>
      </c>
      <c r="AE27" s="46">
        <v>0</v>
      </c>
      <c r="AF27" s="46">
        <v>51</v>
      </c>
      <c r="AG27" s="46">
        <v>51</v>
      </c>
      <c r="AI27" s="73">
        <v>9922</v>
      </c>
      <c r="AJ27" s="46" t="s">
        <v>227</v>
      </c>
      <c r="AK27" s="46"/>
      <c r="AL27" s="46"/>
    </row>
    <row r="28" spans="1:38" ht="15" customHeight="1">
      <c r="A28" s="73">
        <v>9923</v>
      </c>
      <c r="B28" s="80" t="s">
        <v>171</v>
      </c>
      <c r="C28" s="46" t="s">
        <v>220</v>
      </c>
      <c r="D28" s="46" t="s">
        <v>206</v>
      </c>
      <c r="E28" s="46">
        <v>1</v>
      </c>
      <c r="F28" s="46">
        <v>1.5</v>
      </c>
      <c r="G28" s="46">
        <v>1.5</v>
      </c>
      <c r="H28" s="46">
        <v>1</v>
      </c>
      <c r="I28" s="46">
        <v>1</v>
      </c>
      <c r="J28" s="46">
        <v>50</v>
      </c>
      <c r="K28" s="46">
        <v>0</v>
      </c>
      <c r="L28" s="46" t="s">
        <v>93</v>
      </c>
      <c r="N28" s="73">
        <v>9923</v>
      </c>
      <c r="O28" s="46">
        <v>2</v>
      </c>
      <c r="P28" s="46">
        <v>5</v>
      </c>
      <c r="Q28" s="46">
        <v>3</v>
      </c>
      <c r="R28" s="46">
        <v>5</v>
      </c>
      <c r="S28" s="46" t="s">
        <v>374</v>
      </c>
      <c r="U28" s="73">
        <v>9923</v>
      </c>
      <c r="V28" s="46" t="s">
        <v>220</v>
      </c>
      <c r="X28" s="73">
        <v>9923</v>
      </c>
      <c r="Y28" s="46">
        <v>6</v>
      </c>
      <c r="Z28" s="46">
        <v>8</v>
      </c>
      <c r="AB28" s="73">
        <v>9923</v>
      </c>
      <c r="AC28" s="46">
        <v>3</v>
      </c>
      <c r="AD28" s="46">
        <v>2</v>
      </c>
      <c r="AE28" s="46">
        <v>5</v>
      </c>
      <c r="AF28" s="46">
        <v>51</v>
      </c>
      <c r="AG28" s="46">
        <v>81</v>
      </c>
      <c r="AI28" s="73">
        <v>9923</v>
      </c>
      <c r="AJ28" s="46" t="s">
        <v>227</v>
      </c>
      <c r="AK28" s="46" t="s">
        <v>227</v>
      </c>
      <c r="AL28" s="46"/>
    </row>
    <row r="29" spans="1:38" ht="15" customHeight="1">
      <c r="A29" s="73">
        <v>9924</v>
      </c>
      <c r="B29" s="80" t="s">
        <v>171</v>
      </c>
      <c r="C29" s="46" t="s">
        <v>220</v>
      </c>
      <c r="D29" s="46" t="s">
        <v>291</v>
      </c>
      <c r="E29" s="46">
        <v>1</v>
      </c>
      <c r="F29" s="46">
        <v>1.5</v>
      </c>
      <c r="G29" s="46">
        <v>1.5</v>
      </c>
      <c r="H29" s="46">
        <v>3</v>
      </c>
      <c r="I29" s="46">
        <v>3</v>
      </c>
      <c r="J29" s="46">
        <v>10</v>
      </c>
      <c r="K29" s="46">
        <v>0</v>
      </c>
      <c r="L29" s="46" t="s">
        <v>93</v>
      </c>
      <c r="N29" s="73">
        <v>9924</v>
      </c>
      <c r="O29" s="46">
        <v>1.5</v>
      </c>
      <c r="P29" s="46">
        <v>3.5</v>
      </c>
      <c r="Q29" s="46">
        <v>1</v>
      </c>
      <c r="R29" s="46">
        <v>1</v>
      </c>
      <c r="S29" s="46">
        <v>0</v>
      </c>
      <c r="U29" s="73">
        <v>9924</v>
      </c>
      <c r="V29" s="46" t="s">
        <v>220</v>
      </c>
      <c r="X29" s="73">
        <v>9924</v>
      </c>
      <c r="Y29" s="46">
        <v>7</v>
      </c>
      <c r="Z29" s="46">
        <v>7</v>
      </c>
      <c r="AB29" s="73">
        <v>9924</v>
      </c>
      <c r="AC29" s="46">
        <v>3</v>
      </c>
      <c r="AD29" s="46">
        <v>3</v>
      </c>
      <c r="AE29" s="46">
        <v>5</v>
      </c>
      <c r="AF29" s="46">
        <v>51</v>
      </c>
      <c r="AG29" s="46">
        <v>81</v>
      </c>
      <c r="AI29" s="73">
        <v>9924</v>
      </c>
      <c r="AJ29" s="46" t="s">
        <v>227</v>
      </c>
      <c r="AK29" s="46"/>
      <c r="AL29" s="46"/>
    </row>
    <row r="30" spans="1:38" ht="15" customHeight="1">
      <c r="A30" s="73">
        <v>9925</v>
      </c>
      <c r="B30" s="80" t="s">
        <v>176</v>
      </c>
      <c r="C30" s="46" t="s">
        <v>220</v>
      </c>
      <c r="D30" s="46" t="s">
        <v>115</v>
      </c>
      <c r="E30" s="46">
        <v>4</v>
      </c>
      <c r="F30" s="46">
        <v>5</v>
      </c>
      <c r="G30" s="46">
        <v>5</v>
      </c>
      <c r="H30" s="46">
        <v>4</v>
      </c>
      <c r="I30" s="46">
        <v>2</v>
      </c>
      <c r="J30" s="46">
        <v>10</v>
      </c>
      <c r="K30" s="46">
        <v>0</v>
      </c>
      <c r="L30" s="46" t="s">
        <v>93</v>
      </c>
      <c r="N30" s="73">
        <v>9925</v>
      </c>
      <c r="O30" s="46">
        <v>3.5</v>
      </c>
      <c r="P30" s="46">
        <v>3.5</v>
      </c>
      <c r="Q30" s="46">
        <v>5</v>
      </c>
      <c r="R30" s="46">
        <v>2</v>
      </c>
      <c r="S30" s="46">
        <v>0</v>
      </c>
      <c r="U30" s="73">
        <v>9925</v>
      </c>
      <c r="V30" s="46" t="s">
        <v>219</v>
      </c>
      <c r="X30" s="73">
        <v>9925</v>
      </c>
      <c r="Y30" s="46">
        <v>4</v>
      </c>
      <c r="Z30" s="46">
        <v>5</v>
      </c>
      <c r="AB30" s="73">
        <v>9925</v>
      </c>
      <c r="AC30" s="46">
        <v>3</v>
      </c>
      <c r="AD30" s="46">
        <v>2</v>
      </c>
      <c r="AE30" s="46">
        <v>5</v>
      </c>
      <c r="AF30" s="46">
        <v>61</v>
      </c>
      <c r="AG30" s="46">
        <v>85</v>
      </c>
      <c r="AI30" s="73">
        <v>9925</v>
      </c>
      <c r="AJ30" s="46"/>
      <c r="AK30" s="46"/>
      <c r="AL30" s="46"/>
    </row>
    <row r="31" spans="1:38" ht="15" customHeight="1">
      <c r="A31" s="73">
        <v>9926</v>
      </c>
      <c r="B31" s="80" t="s">
        <v>179</v>
      </c>
      <c r="C31" s="47" t="s">
        <v>220</v>
      </c>
      <c r="D31" s="47" t="s">
        <v>294</v>
      </c>
      <c r="E31" s="47">
        <v>8</v>
      </c>
      <c r="F31" s="47">
        <v>9</v>
      </c>
      <c r="G31" s="47">
        <v>9</v>
      </c>
      <c r="H31" s="47">
        <v>8</v>
      </c>
      <c r="I31" s="47">
        <v>5</v>
      </c>
      <c r="J31" s="47">
        <v>40</v>
      </c>
      <c r="K31" s="47">
        <v>0</v>
      </c>
      <c r="L31" s="47" t="s">
        <v>93</v>
      </c>
      <c r="N31" s="73">
        <v>9926</v>
      </c>
      <c r="O31" s="47"/>
      <c r="P31" s="47"/>
      <c r="Q31" s="47">
        <v>1</v>
      </c>
      <c r="R31" s="47">
        <v>2</v>
      </c>
      <c r="S31" s="47">
        <v>0</v>
      </c>
      <c r="U31" s="73">
        <v>9926</v>
      </c>
      <c r="V31" s="47" t="s">
        <v>219</v>
      </c>
      <c r="X31" s="73">
        <v>9926</v>
      </c>
      <c r="Y31" s="47">
        <v>5</v>
      </c>
      <c r="Z31" s="47">
        <v>6</v>
      </c>
      <c r="AB31" s="73">
        <v>9926</v>
      </c>
      <c r="AC31" s="47">
        <v>3</v>
      </c>
      <c r="AD31" s="47">
        <v>2</v>
      </c>
      <c r="AE31" s="47">
        <v>5</v>
      </c>
      <c r="AF31" s="47">
        <v>51</v>
      </c>
      <c r="AG31" s="47">
        <v>81</v>
      </c>
      <c r="AI31" s="73">
        <v>9926</v>
      </c>
      <c r="AJ31" s="47" t="s">
        <v>227</v>
      </c>
      <c r="AK31" s="47"/>
      <c r="AL31" s="47"/>
    </row>
    <row r="32" spans="1:38" ht="15" customHeight="1">
      <c r="A32" s="73">
        <v>9927</v>
      </c>
      <c r="B32" s="80" t="s">
        <v>182</v>
      </c>
      <c r="C32" s="47" t="s">
        <v>220</v>
      </c>
      <c r="D32" s="47" t="s">
        <v>206</v>
      </c>
      <c r="E32" s="47">
        <v>4</v>
      </c>
      <c r="F32" s="47">
        <v>5.5</v>
      </c>
      <c r="G32" s="47">
        <v>5.5</v>
      </c>
      <c r="H32" s="47">
        <v>5</v>
      </c>
      <c r="I32" s="47">
        <v>1</v>
      </c>
      <c r="J32" s="47">
        <v>50</v>
      </c>
      <c r="K32" s="47">
        <v>0</v>
      </c>
      <c r="L32" s="47" t="s">
        <v>93</v>
      </c>
      <c r="N32" s="73">
        <v>9927</v>
      </c>
      <c r="O32" s="47">
        <v>1.5</v>
      </c>
      <c r="P32" s="47">
        <v>5.5</v>
      </c>
      <c r="Q32" s="47">
        <v>1</v>
      </c>
      <c r="R32" s="47">
        <v>2</v>
      </c>
      <c r="S32" s="47">
        <v>0</v>
      </c>
      <c r="U32" s="73">
        <v>9927</v>
      </c>
      <c r="V32" s="47" t="s">
        <v>219</v>
      </c>
      <c r="X32" s="73">
        <v>9927</v>
      </c>
      <c r="Y32" s="47">
        <v>4</v>
      </c>
      <c r="Z32" s="47">
        <v>4.5</v>
      </c>
      <c r="AB32" s="73">
        <v>9927</v>
      </c>
      <c r="AC32" s="47">
        <v>4</v>
      </c>
      <c r="AD32" s="47">
        <v>3</v>
      </c>
      <c r="AE32" s="47">
        <v>5</v>
      </c>
      <c r="AF32" s="47">
        <v>81</v>
      </c>
      <c r="AG32" s="47">
        <v>61</v>
      </c>
      <c r="AI32" s="73">
        <v>9927</v>
      </c>
      <c r="AJ32" s="47" t="s">
        <v>227</v>
      </c>
      <c r="AK32" s="47" t="s">
        <v>227</v>
      </c>
      <c r="AL32" s="47"/>
    </row>
    <row r="33" spans="1:38" ht="15" customHeight="1">
      <c r="A33" s="73">
        <v>9928</v>
      </c>
      <c r="B33" s="80" t="s">
        <v>184</v>
      </c>
      <c r="C33" s="47" t="s">
        <v>220</v>
      </c>
      <c r="D33" s="47" t="s">
        <v>220</v>
      </c>
      <c r="E33" s="47">
        <v>5</v>
      </c>
      <c r="F33" s="47">
        <v>7</v>
      </c>
      <c r="G33" s="47">
        <v>7.5</v>
      </c>
      <c r="H33" s="47">
        <v>5</v>
      </c>
      <c r="I33" s="47">
        <v>3</v>
      </c>
      <c r="J33" s="47">
        <v>50</v>
      </c>
      <c r="K33" s="47">
        <v>0</v>
      </c>
      <c r="L33" s="47" t="s">
        <v>93</v>
      </c>
      <c r="N33" s="73">
        <v>9928</v>
      </c>
      <c r="O33" s="47"/>
      <c r="P33" s="47"/>
      <c r="Q33" s="47">
        <v>1</v>
      </c>
      <c r="R33" s="47">
        <v>1</v>
      </c>
      <c r="S33" s="47">
        <v>0</v>
      </c>
      <c r="U33" s="73">
        <v>9928</v>
      </c>
      <c r="V33" s="47" t="s">
        <v>219</v>
      </c>
      <c r="X33" s="73">
        <v>9928</v>
      </c>
      <c r="Y33" s="47">
        <v>5</v>
      </c>
      <c r="Z33" s="47">
        <v>5.5</v>
      </c>
      <c r="AB33" s="73">
        <v>9928</v>
      </c>
      <c r="AC33" s="47">
        <v>4</v>
      </c>
      <c r="AD33" s="47">
        <v>5</v>
      </c>
      <c r="AE33" s="47">
        <v>5</v>
      </c>
      <c r="AF33" s="47">
        <v>71</v>
      </c>
      <c r="AG33" s="47">
        <v>81</v>
      </c>
      <c r="AI33" s="73">
        <v>9928</v>
      </c>
      <c r="AJ33" s="47"/>
      <c r="AK33" s="47"/>
      <c r="AL33" s="47"/>
    </row>
    <row r="34" spans="1:38" ht="15" customHeight="1">
      <c r="A34" s="73">
        <v>9929</v>
      </c>
      <c r="B34" s="80" t="s">
        <v>69</v>
      </c>
      <c r="C34" s="46" t="s">
        <v>220</v>
      </c>
      <c r="D34" s="46" t="s">
        <v>220</v>
      </c>
      <c r="E34" s="46">
        <v>1</v>
      </c>
      <c r="F34" s="46">
        <v>4</v>
      </c>
      <c r="G34" s="46">
        <v>4</v>
      </c>
      <c r="H34" s="46">
        <v>3</v>
      </c>
      <c r="I34" s="46">
        <v>1</v>
      </c>
      <c r="J34" s="46">
        <v>30</v>
      </c>
      <c r="K34" s="46">
        <v>0</v>
      </c>
      <c r="L34" s="46" t="s">
        <v>291</v>
      </c>
      <c r="N34" s="73">
        <v>9929</v>
      </c>
      <c r="O34" s="46">
        <v>1</v>
      </c>
      <c r="P34" s="46">
        <v>1.5</v>
      </c>
      <c r="Q34" s="46">
        <v>1</v>
      </c>
      <c r="R34" s="46">
        <v>2</v>
      </c>
      <c r="S34" s="46">
        <v>0</v>
      </c>
      <c r="U34" s="73">
        <v>9929</v>
      </c>
      <c r="V34" s="46" t="s">
        <v>219</v>
      </c>
      <c r="X34" s="73">
        <v>9929</v>
      </c>
      <c r="Y34" s="46">
        <v>6</v>
      </c>
      <c r="Z34" s="46">
        <v>4.5</v>
      </c>
      <c r="AB34" s="73">
        <v>9929</v>
      </c>
      <c r="AC34" s="46">
        <v>3</v>
      </c>
      <c r="AD34" s="46">
        <v>2</v>
      </c>
      <c r="AE34" s="46">
        <v>5</v>
      </c>
      <c r="AF34" s="46">
        <v>71</v>
      </c>
      <c r="AG34" s="46">
        <v>71</v>
      </c>
      <c r="AI34" s="73">
        <v>9929</v>
      </c>
      <c r="AJ34" s="46"/>
      <c r="AK34" s="46"/>
      <c r="AL34" s="46"/>
    </row>
    <row r="35" spans="1:38" ht="15" customHeight="1">
      <c r="A35" s="74">
        <v>9930</v>
      </c>
      <c r="B35" s="81" t="s">
        <v>187</v>
      </c>
      <c r="C35" s="48" t="s">
        <v>115</v>
      </c>
      <c r="D35" s="48" t="s">
        <v>293</v>
      </c>
      <c r="E35" s="48">
        <v>5.5</v>
      </c>
      <c r="F35" s="48">
        <v>7.5</v>
      </c>
      <c r="G35" s="48">
        <v>8</v>
      </c>
      <c r="H35" s="48">
        <v>6</v>
      </c>
      <c r="I35" s="48">
        <v>4</v>
      </c>
      <c r="J35" s="48">
        <v>20</v>
      </c>
      <c r="K35" s="48">
        <v>0</v>
      </c>
      <c r="L35" s="48" t="s">
        <v>205</v>
      </c>
      <c r="N35" s="74">
        <v>9930</v>
      </c>
      <c r="O35" s="48"/>
      <c r="P35" s="48"/>
      <c r="Q35" s="48">
        <v>1</v>
      </c>
      <c r="R35" s="48">
        <v>1</v>
      </c>
      <c r="S35" s="48">
        <v>0</v>
      </c>
      <c r="U35" s="74">
        <v>9930</v>
      </c>
      <c r="V35" s="48" t="s">
        <v>221</v>
      </c>
      <c r="X35" s="74">
        <v>9930</v>
      </c>
      <c r="Y35" s="48">
        <v>3</v>
      </c>
      <c r="Z35" s="48">
        <v>4.5</v>
      </c>
      <c r="AB35" s="74">
        <v>9930</v>
      </c>
      <c r="AC35" s="48">
        <v>3</v>
      </c>
      <c r="AD35" s="48">
        <v>2</v>
      </c>
      <c r="AE35" s="48">
        <v>0</v>
      </c>
      <c r="AF35" s="48">
        <v>51</v>
      </c>
      <c r="AG35" s="48">
        <v>71</v>
      </c>
      <c r="AI35" s="74">
        <v>9930</v>
      </c>
      <c r="AJ35" s="48" t="s">
        <v>227</v>
      </c>
      <c r="AK35" s="48"/>
      <c r="AL35" s="48"/>
    </row>
    <row r="36" spans="1:38" s="2" customFormat="1" ht="15" customHeight="1">
      <c r="A36" s="16" t="s">
        <v>27</v>
      </c>
      <c r="C36" s="78"/>
      <c r="D36" s="78"/>
      <c r="E36" s="78" t="s">
        <v>301</v>
      </c>
      <c r="F36" s="78" t="s">
        <v>301</v>
      </c>
      <c r="G36" s="78" t="s">
        <v>301</v>
      </c>
      <c r="H36" s="2" t="s">
        <v>314</v>
      </c>
      <c r="I36" s="2" t="s">
        <v>314</v>
      </c>
      <c r="J36" s="2" t="s">
        <v>379</v>
      </c>
      <c r="K36" s="2" t="s">
        <v>370</v>
      </c>
      <c r="L36" s="78"/>
      <c r="O36" s="78"/>
      <c r="P36" s="78"/>
      <c r="Q36" s="2" t="s">
        <v>314</v>
      </c>
      <c r="R36" s="2" t="s">
        <v>314</v>
      </c>
      <c r="S36" s="2" t="s">
        <v>370</v>
      </c>
      <c r="Z36" s="2" t="s">
        <v>384</v>
      </c>
      <c r="AC36" s="2" t="s">
        <v>314</v>
      </c>
      <c r="AD36" s="2" t="s">
        <v>314</v>
      </c>
      <c r="AE36" s="2" t="s">
        <v>379</v>
      </c>
      <c r="AF36" s="2" t="s">
        <v>370</v>
      </c>
    </row>
    <row r="37" spans="1:38" ht="15" customHeight="1"/>
    <row r="38" spans="1:38" ht="15" customHeight="1">
      <c r="A38" s="3" t="s">
        <v>321</v>
      </c>
    </row>
    <row r="39" spans="1:38" ht="15" customHeight="1"/>
    <row r="40" spans="1:38" ht="15" customHeight="1"/>
    <row r="41" spans="1:38" ht="15" customHeight="1"/>
    <row r="42" spans="1:38" ht="15" customHeight="1"/>
    <row r="43" spans="1:38" ht="15" customHeight="1"/>
    <row r="44" spans="1:38" ht="15" customHeight="1"/>
    <row r="45" spans="1:38" ht="15" customHeight="1"/>
    <row r="46" spans="1:38" ht="15" customHeight="1"/>
    <row r="47" spans="1:38" ht="15" customHeight="1"/>
    <row r="48" spans="1:3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GGE Biplot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KOC, Emrah (CIMMYT-Turkey)</dc:creator>
  <cp:lastModifiedBy>KOC, Emrah (CIMMYT-Turkey)</cp:lastModifiedBy>
  <dcterms:created xsi:type="dcterms:W3CDTF">2015-06-05T18:17:20Z</dcterms:created>
  <dcterms:modified xsi:type="dcterms:W3CDTF">2026-04-01T08:50:36Z</dcterms:modified>
</cp:coreProperties>
</file>